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9 - klempířské prvk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9 ZL1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'ZL19 ZL19 Pol'!$A$1:$U$124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G23" i="12"/>
  <c r="I24" i="12"/>
  <c r="K24" i="12"/>
  <c r="M24" i="12"/>
  <c r="O24" i="12"/>
  <c r="Q24" i="12"/>
  <c r="U24" i="12"/>
  <c r="I30" i="12"/>
  <c r="K30" i="12"/>
  <c r="M30" i="12"/>
  <c r="O30" i="12"/>
  <c r="Q30" i="12"/>
  <c r="U30" i="12"/>
  <c r="I36" i="12"/>
  <c r="K36" i="12"/>
  <c r="M36" i="12"/>
  <c r="O36" i="12"/>
  <c r="Q36" i="12"/>
  <c r="U36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49" i="12"/>
  <c r="K49" i="12"/>
  <c r="M49" i="12"/>
  <c r="O49" i="12"/>
  <c r="Q49" i="12"/>
  <c r="U49" i="12"/>
  <c r="I55" i="12"/>
  <c r="K55" i="12"/>
  <c r="M55" i="12"/>
  <c r="O55" i="12"/>
  <c r="Q55" i="12"/>
  <c r="U55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G77" i="12"/>
  <c r="I78" i="12"/>
  <c r="K78" i="12"/>
  <c r="M78" i="12"/>
  <c r="O78" i="12"/>
  <c r="Q78" i="12"/>
  <c r="U78" i="12"/>
  <c r="I81" i="12"/>
  <c r="K81" i="12"/>
  <c r="M81" i="12"/>
  <c r="O81" i="12"/>
  <c r="Q81" i="12"/>
  <c r="U81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G90" i="12"/>
  <c r="I91" i="12"/>
  <c r="K91" i="12"/>
  <c r="M91" i="12"/>
  <c r="O91" i="12"/>
  <c r="Q91" i="12"/>
  <c r="U91" i="12"/>
  <c r="I95" i="12"/>
  <c r="K95" i="12"/>
  <c r="M95" i="12"/>
  <c r="O95" i="12"/>
  <c r="Q95" i="12"/>
  <c r="U95" i="12"/>
  <c r="I99" i="12"/>
  <c r="K99" i="12"/>
  <c r="M99" i="12"/>
  <c r="O99" i="12"/>
  <c r="Q99" i="12"/>
  <c r="U99" i="12"/>
  <c r="I103" i="12"/>
  <c r="K103" i="12"/>
  <c r="M103" i="12"/>
  <c r="O103" i="12"/>
  <c r="Q103" i="12"/>
  <c r="U103" i="12"/>
  <c r="I107" i="12"/>
  <c r="K107" i="12"/>
  <c r="M107" i="12"/>
  <c r="O107" i="12"/>
  <c r="Q107" i="12"/>
  <c r="U107" i="12"/>
  <c r="I111" i="12"/>
  <c r="K111" i="12"/>
  <c r="M111" i="12"/>
  <c r="O111" i="12"/>
  <c r="Q111" i="12"/>
  <c r="U111" i="12"/>
  <c r="I115" i="12"/>
  <c r="K115" i="12"/>
  <c r="M115" i="12"/>
  <c r="O115" i="12"/>
  <c r="Q115" i="12"/>
  <c r="U115" i="12"/>
  <c r="I119" i="12"/>
  <c r="K119" i="12"/>
  <c r="M119" i="12"/>
  <c r="O119" i="12"/>
  <c r="Q119" i="12"/>
  <c r="U119" i="12"/>
  <c r="I53" i="1"/>
  <c r="J49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O77" i="12"/>
  <c r="U77" i="12"/>
  <c r="K77" i="12"/>
  <c r="O7" i="12"/>
  <c r="U7" i="12"/>
  <c r="K7" i="12"/>
  <c r="Q77" i="12"/>
  <c r="I77" i="12"/>
  <c r="M77" i="12"/>
  <c r="O90" i="12"/>
  <c r="U90" i="12"/>
  <c r="K90" i="12"/>
  <c r="O23" i="12"/>
  <c r="U23" i="12"/>
  <c r="K23" i="12"/>
  <c r="Q7" i="12"/>
  <c r="I7" i="12"/>
  <c r="M90" i="12"/>
  <c r="Q90" i="12"/>
  <c r="I90" i="12"/>
  <c r="M23" i="12"/>
  <c r="Q23" i="12"/>
  <c r="I23" i="12"/>
  <c r="J50" i="1"/>
  <c r="J51" i="1"/>
  <c r="J52" i="1"/>
  <c r="J40" i="1"/>
  <c r="J39" i="1"/>
  <c r="J42" i="1" s="1"/>
  <c r="J5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<sst xmlns="http://schemas.openxmlformats.org/spreadsheetml/2006/main" count="455" uniqueCount="232">
  <si>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</si>
  <si>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</si>
  <si>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</si>
  <si>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</si>
  <si>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</si>
  <si>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</si>
  <si>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</si>
  <si>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</si>
  <si>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</si>
  <si>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</si>
  <si>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</si>
  <si>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</si>
  <si>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</si>
  <si>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</si>
  <si>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</si>
  <si>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</si>
  <si>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</si>
  <si>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</si>
  <si>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</si>
  <si>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</si>
  <si>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</si>
  <si>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</si>
  <si>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</si>
  <si>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</si>
  <si>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</si>
  <si>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</si>
  <si>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</si>
  <si>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</si>
  <si>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</si>
  <si>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</si>
  <si>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</si>
  <si>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</si>
  <si>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</si>
  <si>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</si>
  <si>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</si>
  <si>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</si>
  <si>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</si>
  <si>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</si>
  <si>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</si>
  <si>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</si>
  <si>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</si>
  <si>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</si>
  <si>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</si>
  <si>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ZL19</t>
  </si>
  <si>
    <t>Klempířské prvky - změny</t>
  </si>
  <si>
    <t>ZL19 - klempířské prvky - změny</t>
  </si>
  <si>
    <t>Objekt:</t>
  </si>
  <si>
    <t>Rozpočet:</t>
  </si>
  <si>
    <t>Rekonstrukce bývalého kláštera sv.Kláry - klempířské prvky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</si>
  <si>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</si>
  <si>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</si>
  <si>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</si>
  <si>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</si>
  <si>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</si>
  <si>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</si>
  <si>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</si>
  <si>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</si>
  <si>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</si>
  <si>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</si>
  <si>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</si>
  <si>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</si>
  <si>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</si>
  <si>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</si>
  <si>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</si>
  <si>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</si>
  <si>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</si>
  <si>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</si>
  <si>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</si>
  <si>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</si>
  <si>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</si>
  <si>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</si>
  <si>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</si>
  <si>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</si>
  <si>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</si>
  <si>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764</t>
  </si>
  <si>
    <t>Konstrukce klempířské</t>
  </si>
  <si>
    <t>765</t>
  </si>
  <si>
    <t>Krytiny tvrdé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</si>
  <si>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</si>
  <si>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</si>
  <si>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</si>
  <si>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</si>
  <si>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</si>
  <si>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</si>
  <si>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</si>
  <si>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</si>
  <si>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</si>
  <si>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</si>
  <si>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</si>
  <si>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</si>
  <si>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</si>
  <si>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</si>
  <si>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</si>
  <si>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</si>
  <si>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</si>
  <si>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</si>
  <si>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</si>
  <si>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</si>
  <si>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</si>
  <si>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</si>
  <si>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</si>
  <si>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</si>
  <si>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</si>
  <si>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</si>
  <si>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</si>
  <si>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</si>
  <si>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</si>
  <si>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762342202</t>
  </si>
  <si>
    <t>Montáž laťování střech, vzdálenost latí do 22 cm</t>
  </si>
  <si>
    <t>m2</t>
  </si>
  <si>
    <t>POL1_7</t>
  </si>
  <si>
    <t xml:space="preserve">úprava laťování : </t>
  </si>
  <si>
    <t>VV</t>
  </si>
  <si>
    <t>rozebrání střechy pro provedení nástřešního a mezistřešního žlabu sakristie : 8,8*2</t>
  </si>
  <si>
    <t>demontáž střešní krytiny -přespádování žlabu : 1,5*11</t>
  </si>
  <si>
    <t>762342811</t>
  </si>
  <si>
    <t>Demontáž laťování střech, rozteč latí do 22 cm</t>
  </si>
  <si>
    <t>762395000</t>
  </si>
  <si>
    <t>Spojovací a ochranné prostředky pro střechy</t>
  </si>
  <si>
    <t>m3</t>
  </si>
  <si>
    <t>SPCM</t>
  </si>
  <si>
    <t>Řezivo SM střešení latě 4x6 cm</t>
  </si>
  <si>
    <t>POL12_0</t>
  </si>
  <si>
    <t>34,1*2,5*0,06*0,04*1,1</t>
  </si>
  <si>
    <t>998762103</t>
  </si>
  <si>
    <t>Přesun hmot pro tesařské konstrukce, výšky do 24 m</t>
  </si>
  <si>
    <t>t</t>
  </si>
  <si>
    <t>POL7_</t>
  </si>
  <si>
    <t xml:space="preserve">Hmotnosti z položek s pořadovými čísly: : </t>
  </si>
  <si>
    <t xml:space="preserve">3, : </t>
  </si>
  <si>
    <t>Součet: : 0,00530</t>
  </si>
  <si>
    <t>764231220</t>
  </si>
  <si>
    <t>Lemování z Cu plechu zdí, tvrdá krytina, rš 250 mm</t>
  </si>
  <si>
    <t>m</t>
  </si>
  <si>
    <t xml:space="preserve">K1 : </t>
  </si>
  <si>
    <t>přístavek u výtahu : 5,459</t>
  </si>
  <si>
    <t>přístavek WC : 5,04228</t>
  </si>
  <si>
    <t>divadelní sklad : 9,97504</t>
  </si>
  <si>
    <t>pavlač : 11,1</t>
  </si>
  <si>
    <t>764252201</t>
  </si>
  <si>
    <t>Žlaby z Cu plechu podokapní půlkruhové, rš 250 mm</t>
  </si>
  <si>
    <t>přístavek u výtahu : 2,564</t>
  </si>
  <si>
    <t>přístavek WC : 2,781</t>
  </si>
  <si>
    <t>divadelní sklad : 15,47</t>
  </si>
  <si>
    <t>pavlač : 12,5</t>
  </si>
  <si>
    <t>764259211</t>
  </si>
  <si>
    <t>Kotlík kónický z Cu plechu pro trouby, D do 150 mm</t>
  </si>
  <si>
    <t>kus</t>
  </si>
  <si>
    <t>přístavek u výtahu : 1</t>
  </si>
  <si>
    <t>přístavek WC : 1</t>
  </si>
  <si>
    <t>divadelní sklad : 1</t>
  </si>
  <si>
    <t>pavlač : 1</t>
  </si>
  <si>
    <t>764252291</t>
  </si>
  <si>
    <t>Montáž žlabů z Cu podokapních půlkruhových</t>
  </si>
  <si>
    <t>POL1_</t>
  </si>
  <si>
    <t>přespádování střechy - do Pivovarské ul. : 11</t>
  </si>
  <si>
    <t>764252292</t>
  </si>
  <si>
    <t>Montáž háků z Cu půlkruhových</t>
  </si>
  <si>
    <t>přespádování střechy - do Pivovarské ul. : 14</t>
  </si>
  <si>
    <t>764292280</t>
  </si>
  <si>
    <t>Úžlabí z Cu plechu, rš 1000 mm</t>
  </si>
  <si>
    <t>analogicky úžlabí - vyplechování žlabu na sakristii RŠ 2000 mm : 8,8*2</t>
  </si>
  <si>
    <t xml:space="preserve">80% z RTS 2014/I -1436,- Kč : </t>
  </si>
  <si>
    <t>764554202</t>
  </si>
  <si>
    <t>Odpadní trouby z Cu plechu, kruhové, D 100 mm</t>
  </si>
  <si>
    <t>přístavek u výtahu : 6,5</t>
  </si>
  <si>
    <t>přístavek WC : 7</t>
  </si>
  <si>
    <t>divadelní sklad : 2,53</t>
  </si>
  <si>
    <t>pavlač : 3</t>
  </si>
  <si>
    <t>764554204</t>
  </si>
  <si>
    <t>Odpadní trouby z Cu plechu, kruhové, D 150 mm</t>
  </si>
  <si>
    <t>odvodnění žlabu u sakristie : 2</t>
  </si>
  <si>
    <t xml:space="preserve">80% z RTS 2014/I -1037,- Kč : </t>
  </si>
  <si>
    <t>764554402</t>
  </si>
  <si>
    <t>Odpadní trouby z Ti Zn plechu, kruhové, D 100 mm</t>
  </si>
  <si>
    <t>prvek ozn.P24 - odpočet :  -2</t>
  </si>
  <si>
    <t>764554403</t>
  </si>
  <si>
    <t>Odpadní trouby z Ti Zn plechu, kruhové, D 120 mm</t>
  </si>
  <si>
    <t>prvek ozn. P25 - odpočet :  -14</t>
  </si>
  <si>
    <t>764351838</t>
  </si>
  <si>
    <t>Demontáž háků, sklon nad 45°</t>
  </si>
  <si>
    <t>764908109</t>
  </si>
  <si>
    <t>Lindab odpadní trouby kruhové SROR, D 100 mm, v barvě hnědé</t>
  </si>
  <si>
    <t>objekt K1 - pavlač - spodní díl : 3</t>
  </si>
  <si>
    <t>764908110</t>
  </si>
  <si>
    <t>Lindab odpadní trouby kruhové SROR, D 120 mm, v barvě hnědé</t>
  </si>
  <si>
    <t>objekt K2 - spodní díl : 2*3</t>
  </si>
  <si>
    <t>objket K3 a K4 spodní díl : 2*3</t>
  </si>
  <si>
    <t>76400</t>
  </si>
  <si>
    <t>K1-D+M podokapní žlab půlkruhový pr.200 mm měděný plech</t>
  </si>
  <si>
    <t>bm</t>
  </si>
  <si>
    <t>POL3_7</t>
  </si>
  <si>
    <t>přidání žlabu u sakristie : 7</t>
  </si>
  <si>
    <t>998764103</t>
  </si>
  <si>
    <t>Přesun hmot pro klempířské konstr., výšky do 24 m</t>
  </si>
  <si>
    <t xml:space="preserve">6,7,8,9,10,11,12,13,14,15,18,19, : </t>
  </si>
  <si>
    <t>Součet: : 0,33903</t>
  </si>
  <si>
    <t>765316860</t>
  </si>
  <si>
    <t>Demontáž krytiny z prejzů, zvětralá malta, do suti</t>
  </si>
  <si>
    <t>765311421</t>
  </si>
  <si>
    <t>Krytina z prejzů střech složitých, do malty</t>
  </si>
  <si>
    <t>765311483</t>
  </si>
  <si>
    <t>Prejzy přiřezání a uchycení tašek</t>
  </si>
  <si>
    <t>765311492</t>
  </si>
  <si>
    <t>Prejzy - příplatek za sklon přes 60 do 75°</t>
  </si>
  <si>
    <t>998765103</t>
  </si>
  <si>
    <t>Přesun hmot pro krytiny tvrdé, výšky do 24 m</t>
  </si>
  <si>
    <t xml:space="preserve">23,24,25, : </t>
  </si>
  <si>
    <t>Součet: : 3,87649</t>
  </si>
  <si>
    <t>979087112</t>
  </si>
  <si>
    <t>Nakládání suti na dopravní prostředky</t>
  </si>
  <si>
    <t>POL8_</t>
  </si>
  <si>
    <t xml:space="preserve">Demontážní hmotnosti z položek s pořadovými čísly: : </t>
  </si>
  <si>
    <t xml:space="preserve">2,16,17,22, : </t>
  </si>
  <si>
    <t>Součet: : 4,28650</t>
  </si>
  <si>
    <t>979011111</t>
  </si>
  <si>
    <t>Svislá doprava suti a vybour. hmot za 2.NP a 1.PP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</si>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</sst>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7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79" t="s">
        <v>24</v>
      </c>
      <c r="C2" s="80"/>
      <c r="D2" s="81" t="s">
        <v>43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61</v>
      </c>
      <c r="E11" s="242"/>
      <c r="F11" s="242"/>
      <c r="G11" s="242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45" t="s">
        <v>62</v>
      </c>
      <c r="E12" s="245"/>
      <c r="F12" s="245"/>
      <c r="G12" s="245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46" t="s">
        <v>63</v>
      </c>
      <c r="E13" s="246"/>
      <c r="F13" s="246"/>
      <c r="G13" s="24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2"/>
      <c r="F16" s="223"/>
      <c r="G16" s="222"/>
      <c r="H16" s="223"/>
      <c r="I16" s="222">
        <v>3847.35</v>
      </c>
      <c r="J16" s="224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2"/>
      <c r="F17" s="223"/>
      <c r="G17" s="222"/>
      <c r="H17" s="223"/>
      <c r="I17" s="222">
        <v>156230.12</v>
      </c>
      <c r="J17" s="224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2"/>
      <c r="F18" s="223"/>
      <c r="G18" s="222"/>
      <c r="H18" s="223"/>
      <c r="I18" s="222">
        <v>0</v>
      </c>
      <c r="J18" s="224"/>
    </row>
    <row r="19" spans="1:10" ht="23.25" customHeight="1" x14ac:dyDescent="0.2">
      <c r="A19" s="162" t="s">
        <v>81</v>
      </c>
      <c r="B19" s="163" t="s">
        <v>29</v>
      </c>
      <c r="C19" s="54"/>
      <c r="D19" s="55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">
      <c r="A20" s="162" t="s">
        <v>82</v>
      </c>
      <c r="B20" s="163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160077.47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160077.47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38">
        <v>160077.47</v>
      </c>
      <c r="H28" s="240"/>
      <c r="I28" s="240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38">
        <f>SUM(I23:I27)</f>
        <v>0</v>
      </c>
      <c r="H29" s="238"/>
      <c r="I29" s="238"/>
      <c r="J29" s="13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231</v>
      </c>
      <c r="E32" s="36"/>
      <c r="F32" s="19" t="s">
        <v>11</v>
      </c>
      <c r="G32" s="36"/>
      <c r="H32" s="37">
        <v>42230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2"/>
      <c r="D39" s="213"/>
      <c r="E39" s="213"/>
      <c r="F39" s="118">
        <v>0</v>
      </c>
      <c r="G39" s="119">
        <v>160077.47</v>
      </c>
      <c r="H39" s="120"/>
      <c r="I39" s="121">
        <v>160077.47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4" t="s">
        <v>45</v>
      </c>
      <c r="D40" s="215"/>
      <c r="E40" s="215"/>
      <c r="F40" s="122">
        <v>0</v>
      </c>
      <c r="G40" s="123">
        <v>160077.47</v>
      </c>
      <c r="H40" s="123"/>
      <c r="I40" s="124">
        <v>160077.47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6" t="s">
        <v>44</v>
      </c>
      <c r="D41" s="217"/>
      <c r="E41" s="217"/>
      <c r="F41" s="125">
        <v>0</v>
      </c>
      <c r="G41" s="126">
        <v>160077.47</v>
      </c>
      <c r="H41" s="126"/>
      <c r="I41" s="127">
        <v>160077.47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8" t="s">
        <v>68</v>
      </c>
      <c r="C42" s="219"/>
      <c r="D42" s="219"/>
      <c r="E42" s="219"/>
      <c r="F42" s="128">
        <f>SUMIF(A39:A41,"=1",F39:F41)</f>
        <v>0</v>
      </c>
      <c r="G42" s="129">
        <f>SUMIF(A39:A41,"=1",G39:G41)</f>
        <v>160077.47</v>
      </c>
      <c r="H42" s="129">
        <f>SUMIF(A39:A41,"=1",H39:H41)</f>
        <v>0</v>
      </c>
      <c r="I42" s="130">
        <f>SUMIF(A39:A41,"=1",I39:I41)</f>
        <v>160077.47</v>
      </c>
      <c r="J42" s="105">
        <f>SUMIF(A39:A41,"=1",J39:J41)</f>
        <v>100</v>
      </c>
    </row>
    <row r="46" spans="1:10" ht="15.75" x14ac:dyDescent="0.25">
      <c r="B46" s="138" t="s">
        <v>70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71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72</v>
      </c>
      <c r="C49" s="220" t="s">
        <v>73</v>
      </c>
      <c r="D49" s="221"/>
      <c r="E49" s="221"/>
      <c r="F49" s="158" t="s">
        <v>27</v>
      </c>
      <c r="G49" s="151"/>
      <c r="H49" s="151"/>
      <c r="I49" s="151">
        <v>3675.77</v>
      </c>
      <c r="J49" s="154">
        <f>IF(I53=0,"",I49/I53*100)</f>
        <v>2.2962444371465893</v>
      </c>
    </row>
    <row r="50" spans="1:10" ht="25.5" customHeight="1" x14ac:dyDescent="0.2">
      <c r="A50" s="140"/>
      <c r="B50" s="142" t="s">
        <v>74</v>
      </c>
      <c r="C50" s="208" t="s">
        <v>75</v>
      </c>
      <c r="D50" s="209"/>
      <c r="E50" s="209"/>
      <c r="F50" s="159" t="s">
        <v>27</v>
      </c>
      <c r="G50" s="148"/>
      <c r="H50" s="148"/>
      <c r="I50" s="148">
        <v>89527.25</v>
      </c>
      <c r="J50" s="155">
        <f>IF(I53=0,"",I50/I53*100)</f>
        <v>55.927451876894352</v>
      </c>
    </row>
    <row r="51" spans="1:10" ht="25.5" customHeight="1" x14ac:dyDescent="0.2">
      <c r="A51" s="140"/>
      <c r="B51" s="142" t="s">
        <v>76</v>
      </c>
      <c r="C51" s="208" t="s">
        <v>77</v>
      </c>
      <c r="D51" s="209"/>
      <c r="E51" s="209"/>
      <c r="F51" s="159" t="s">
        <v>27</v>
      </c>
      <c r="G51" s="148"/>
      <c r="H51" s="148"/>
      <c r="I51" s="148">
        <v>63027.1</v>
      </c>
      <c r="J51" s="155">
        <f>IF(I53=0,"",I51/I53*100)</f>
        <v>39.372873646741169</v>
      </c>
    </row>
    <row r="52" spans="1:10" ht="25.5" customHeight="1" x14ac:dyDescent="0.2">
      <c r="A52" s="140"/>
      <c r="B52" s="152" t="s">
        <v>78</v>
      </c>
      <c r="C52" s="210" t="s">
        <v>79</v>
      </c>
      <c r="D52" s="211"/>
      <c r="E52" s="211"/>
      <c r="F52" s="160" t="s">
        <v>80</v>
      </c>
      <c r="G52" s="153"/>
      <c r="H52" s="153"/>
      <c r="I52" s="153">
        <v>3847.35</v>
      </c>
      <c r="J52" s="156">
        <f>IF(I53=0,"",I52/I53*100)</f>
        <v>2.403430039217886</v>
      </c>
    </row>
    <row r="53" spans="1:10" ht="25.5" customHeight="1" x14ac:dyDescent="0.2">
      <c r="A53" s="141"/>
      <c r="B53" s="145" t="s">
        <v>1</v>
      </c>
      <c r="C53" s="145"/>
      <c r="D53" s="146"/>
      <c r="E53" s="146"/>
      <c r="F53" s="161"/>
      <c r="G53" s="149"/>
      <c r="H53" s="149"/>
      <c r="I53" s="149">
        <f>SUM(I49:I52)</f>
        <v>160077.47</v>
      </c>
      <c r="J53" s="157">
        <f>SUM(J49:J52)</f>
        <v>100</v>
      </c>
    </row>
    <row r="54" spans="1:10" x14ac:dyDescent="0.2">
      <c r="F54" s="100"/>
      <c r="G54" s="99"/>
      <c r="H54" s="100"/>
      <c r="I54" s="99"/>
      <c r="J54" s="101"/>
    </row>
    <row r="55" spans="1:10" x14ac:dyDescent="0.2">
      <c r="F55" s="100"/>
      <c r="G55" s="99"/>
      <c r="H55" s="100"/>
      <c r="I55" s="99"/>
      <c r="J55" s="101"/>
    </row>
    <row r="56" spans="1:10" x14ac:dyDescent="0.2">
      <c r="F56" s="100"/>
      <c r="G56" s="99"/>
      <c r="H56" s="100"/>
      <c r="I56" s="99"/>
      <c r="J56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1:E51"/>
    <mergeCell ref="C52:E52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 x14ac:dyDescent="0.2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 x14ac:dyDescent="0.2">
      <c r="A4" s="75" t="s">
        <v>10</v>
      </c>
      <c r="B4" s="74"/>
      <c r="C4" s="249"/>
      <c r="D4" s="249"/>
      <c r="E4" s="249"/>
      <c r="F4" s="249"/>
      <c r="G4" s="25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E1" t="s">
        <v>83</v>
      </c>
    </row>
    <row r="2" spans="1:60" ht="24.95" customHeight="1" x14ac:dyDescent="0.2">
      <c r="A2" s="165" t="s">
        <v>8</v>
      </c>
      <c r="B2" s="74" t="s">
        <v>43</v>
      </c>
      <c r="C2" s="252" t="s">
        <v>48</v>
      </c>
      <c r="D2" s="253"/>
      <c r="E2" s="253"/>
      <c r="F2" s="253"/>
      <c r="G2" s="254"/>
      <c r="AE2" t="s">
        <v>84</v>
      </c>
    </row>
    <row r="3" spans="1:60" ht="24.95" customHeight="1" x14ac:dyDescent="0.2">
      <c r="A3" s="165" t="s">
        <v>9</v>
      </c>
      <c r="B3" s="74" t="s">
        <v>43</v>
      </c>
      <c r="C3" s="252" t="s">
        <v>45</v>
      </c>
      <c r="D3" s="253"/>
      <c r="E3" s="253"/>
      <c r="F3" s="253"/>
      <c r="G3" s="254"/>
      <c r="AC3" s="98" t="s">
        <v>84</v>
      </c>
      <c r="AE3" t="s">
        <v>85</v>
      </c>
    </row>
    <row r="4" spans="1:60" ht="24.95" customHeight="1" x14ac:dyDescent="0.2">
      <c r="A4" s="166" t="s">
        <v>10</v>
      </c>
      <c r="B4" s="167" t="s">
        <v>43</v>
      </c>
      <c r="C4" s="255" t="s">
        <v>44</v>
      </c>
      <c r="D4" s="256"/>
      <c r="E4" s="256"/>
      <c r="F4" s="256"/>
      <c r="G4" s="257"/>
      <c r="AE4" t="s">
        <v>86</v>
      </c>
    </row>
    <row r="5" spans="1:60" x14ac:dyDescent="0.2">
      <c r="D5" s="164"/>
    </row>
    <row r="6" spans="1:60" ht="38.25" x14ac:dyDescent="0.2">
      <c r="A6" s="173" t="s">
        <v>87</v>
      </c>
      <c r="B6" s="171" t="s">
        <v>88</v>
      </c>
      <c r="C6" s="171" t="s">
        <v>89</v>
      </c>
      <c r="D6" s="172" t="s">
        <v>90</v>
      </c>
      <c r="E6" s="173" t="s">
        <v>91</v>
      </c>
      <c r="F6" s="168" t="s">
        <v>92</v>
      </c>
      <c r="G6" s="173" t="s">
        <v>31</v>
      </c>
      <c r="H6" s="174" t="s">
        <v>32</v>
      </c>
      <c r="I6" s="174" t="s">
        <v>93</v>
      </c>
      <c r="J6" s="174" t="s">
        <v>33</v>
      </c>
      <c r="K6" s="174" t="s">
        <v>94</v>
      </c>
      <c r="L6" s="174" t="s">
        <v>95</v>
      </c>
      <c r="M6" s="174" t="s">
        <v>96</v>
      </c>
      <c r="N6" s="174" t="s">
        <v>97</v>
      </c>
      <c r="O6" s="174" t="s">
        <v>98</v>
      </c>
      <c r="P6" s="174" t="s">
        <v>99</v>
      </c>
      <c r="Q6" s="174" t="s">
        <v>100</v>
      </c>
      <c r="R6" s="174" t="s">
        <v>101</v>
      </c>
      <c r="S6" s="174" t="s">
        <v>102</v>
      </c>
      <c r="T6" s="174" t="s">
        <v>103</v>
      </c>
      <c r="U6" s="174" t="s">
        <v>104</v>
      </c>
    </row>
    <row r="7" spans="1:60" x14ac:dyDescent="0.2">
      <c r="A7" s="175" t="s">
        <v>105</v>
      </c>
      <c r="B7" s="177" t="s">
        <v>72</v>
      </c>
      <c r="C7" s="178" t="s">
        <v>73</v>
      </c>
      <c r="D7" s="179"/>
      <c r="E7" s="185"/>
      <c r="F7" s="189"/>
      <c r="G7" s="189">
        <f>SUMIF(AE8:AE22,"&lt;&gt;NOR",G8:G22)</f>
        <v>3675.77</v>
      </c>
      <c r="H7" s="189"/>
      <c r="I7" s="189">
        <f>SUM(I8:I22)</f>
        <v>1205.2</v>
      </c>
      <c r="J7" s="189"/>
      <c r="K7" s="189">
        <f>SUM(K8:K22)</f>
        <v>2470.5700000000002</v>
      </c>
      <c r="L7" s="189"/>
      <c r="M7" s="189">
        <f>SUM(M8:M22)</f>
        <v>4447.6817000000001</v>
      </c>
      <c r="N7" s="189"/>
      <c r="O7" s="189">
        <f>SUM(O8:O22)</f>
        <v>0.01</v>
      </c>
      <c r="P7" s="189"/>
      <c r="Q7" s="189">
        <f>SUM(Q8:Q22)</f>
        <v>0.24</v>
      </c>
      <c r="R7" s="189"/>
      <c r="S7" s="189"/>
      <c r="T7" s="190"/>
      <c r="U7" s="189">
        <f>SUM(U8:U22)</f>
        <v>0</v>
      </c>
      <c r="AE7" t="s">
        <v>106</v>
      </c>
    </row>
    <row r="8" spans="1:60" outlineLevel="1" x14ac:dyDescent="0.2">
      <c r="A8" s="170">
        <v>1</v>
      </c>
      <c r="B8" s="180" t="s">
        <v>107</v>
      </c>
      <c r="C8" s="201" t="s">
        <v>108</v>
      </c>
      <c r="D8" s="182" t="s">
        <v>109</v>
      </c>
      <c r="E8" s="186">
        <v>34.1</v>
      </c>
      <c r="F8" s="191">
        <v>56.1</v>
      </c>
      <c r="G8" s="191">
        <v>1913.01</v>
      </c>
      <c r="H8" s="191">
        <v>0</v>
      </c>
      <c r="I8" s="191">
        <f>ROUND(E8*H8,2)</f>
        <v>0</v>
      </c>
      <c r="J8" s="191">
        <v>56.1</v>
      </c>
      <c r="K8" s="191">
        <f>ROUND(E8*J8,2)</f>
        <v>1913.01</v>
      </c>
      <c r="L8" s="191">
        <v>21</v>
      </c>
      <c r="M8" s="191">
        <f>G8*(1+L8/100)</f>
        <v>2314.7420999999999</v>
      </c>
      <c r="N8" s="191">
        <v>0</v>
      </c>
      <c r="O8" s="191">
        <f>ROUND(E8*N8,2)</f>
        <v>0</v>
      </c>
      <c r="P8" s="191">
        <v>0</v>
      </c>
      <c r="Q8" s="191">
        <f>ROUND(E8*P8,2)</f>
        <v>0</v>
      </c>
      <c r="R8" s="191"/>
      <c r="S8" s="191"/>
      <c r="T8" s="192">
        <v>0</v>
      </c>
      <c r="U8" s="191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110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2" t="s">
        <v>111</v>
      </c>
      <c r="D9" s="183"/>
      <c r="E9" s="187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112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ht="22.5" outlineLevel="1" x14ac:dyDescent="0.2">
      <c r="A10" s="170"/>
      <c r="B10" s="180"/>
      <c r="C10" s="202" t="s">
        <v>113</v>
      </c>
      <c r="D10" s="183"/>
      <c r="E10" s="187">
        <v>17.600000000000001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/>
      <c r="U10" s="191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112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ht="22.5" outlineLevel="1" x14ac:dyDescent="0.2">
      <c r="A11" s="170"/>
      <c r="B11" s="180"/>
      <c r="C11" s="202" t="s">
        <v>114</v>
      </c>
      <c r="D11" s="183"/>
      <c r="E11" s="187">
        <v>16.5</v>
      </c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2"/>
      <c r="U11" s="191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112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>
        <v>2</v>
      </c>
      <c r="B12" s="180" t="s">
        <v>115</v>
      </c>
      <c r="C12" s="201" t="s">
        <v>116</v>
      </c>
      <c r="D12" s="182" t="s">
        <v>109</v>
      </c>
      <c r="E12" s="186">
        <v>34.1</v>
      </c>
      <c r="F12" s="191">
        <v>13.94</v>
      </c>
      <c r="G12" s="191">
        <v>475.35</v>
      </c>
      <c r="H12" s="191">
        <v>0</v>
      </c>
      <c r="I12" s="191">
        <f>ROUND(E12*H12,2)</f>
        <v>0</v>
      </c>
      <c r="J12" s="191">
        <v>13.94</v>
      </c>
      <c r="K12" s="191">
        <f>ROUND(E12*J12,2)</f>
        <v>475.35</v>
      </c>
      <c r="L12" s="191">
        <v>21</v>
      </c>
      <c r="M12" s="191">
        <f>G12*(1+L12/100)</f>
        <v>575.17349999999999</v>
      </c>
      <c r="N12" s="191">
        <v>0</v>
      </c>
      <c r="O12" s="191">
        <f>ROUND(E12*N12,2)</f>
        <v>0</v>
      </c>
      <c r="P12" s="191">
        <v>7.0000000000000001E-3</v>
      </c>
      <c r="Q12" s="191">
        <f>ROUND(E12*P12,2)</f>
        <v>0.24</v>
      </c>
      <c r="R12" s="191"/>
      <c r="S12" s="191"/>
      <c r="T12" s="192">
        <v>0</v>
      </c>
      <c r="U12" s="191">
        <f>ROUND(E12*T12,2)</f>
        <v>0</v>
      </c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110</v>
      </c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2" t="s">
        <v>111</v>
      </c>
      <c r="D13" s="183"/>
      <c r="E13" s="187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2"/>
      <c r="U13" s="191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112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ht="22.5" outlineLevel="1" x14ac:dyDescent="0.2">
      <c r="A14" s="170"/>
      <c r="B14" s="180"/>
      <c r="C14" s="202" t="s">
        <v>113</v>
      </c>
      <c r="D14" s="183"/>
      <c r="E14" s="187">
        <v>17.600000000000001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2"/>
      <c r="U14" s="191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112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ht="22.5" outlineLevel="1" x14ac:dyDescent="0.2">
      <c r="A15" s="170"/>
      <c r="B15" s="180"/>
      <c r="C15" s="202" t="s">
        <v>114</v>
      </c>
      <c r="D15" s="183"/>
      <c r="E15" s="187">
        <v>16.5</v>
      </c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2"/>
      <c r="U15" s="191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112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>
        <v>3</v>
      </c>
      <c r="B16" s="180" t="s">
        <v>117</v>
      </c>
      <c r="C16" s="201" t="s">
        <v>118</v>
      </c>
      <c r="D16" s="182" t="s">
        <v>119</v>
      </c>
      <c r="E16" s="186">
        <v>0.22506000000000001</v>
      </c>
      <c r="F16" s="191">
        <v>340</v>
      </c>
      <c r="G16" s="191">
        <v>76.52</v>
      </c>
      <c r="H16" s="191">
        <v>0</v>
      </c>
      <c r="I16" s="191">
        <f>ROUND(E16*H16,2)</f>
        <v>0</v>
      </c>
      <c r="J16" s="191">
        <v>340</v>
      </c>
      <c r="K16" s="191">
        <f>ROUND(E16*J16,2)</f>
        <v>76.52</v>
      </c>
      <c r="L16" s="191">
        <v>21</v>
      </c>
      <c r="M16" s="191">
        <f>G16*(1+L16/100)</f>
        <v>92.589199999999991</v>
      </c>
      <c r="N16" s="191">
        <v>2.3570000000000001E-2</v>
      </c>
      <c r="O16" s="191">
        <f>ROUND(E16*N16,2)</f>
        <v>0.01</v>
      </c>
      <c r="P16" s="191">
        <v>0</v>
      </c>
      <c r="Q16" s="191">
        <f>ROUND(E16*P16,2)</f>
        <v>0</v>
      </c>
      <c r="R16" s="191"/>
      <c r="S16" s="191"/>
      <c r="T16" s="192">
        <v>0</v>
      </c>
      <c r="U16" s="191">
        <f>ROUND(E16*T16,2)</f>
        <v>0</v>
      </c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110</v>
      </c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>
        <v>4</v>
      </c>
      <c r="B17" s="180" t="s">
        <v>120</v>
      </c>
      <c r="C17" s="201" t="s">
        <v>121</v>
      </c>
      <c r="D17" s="182" t="s">
        <v>119</v>
      </c>
      <c r="E17" s="186">
        <v>0.22506000000000001</v>
      </c>
      <c r="F17" s="191">
        <v>5355</v>
      </c>
      <c r="G17" s="191">
        <v>1205.2</v>
      </c>
      <c r="H17" s="191">
        <v>5355</v>
      </c>
      <c r="I17" s="191">
        <f>ROUND(E17*H17,2)</f>
        <v>1205.2</v>
      </c>
      <c r="J17" s="191">
        <v>0</v>
      </c>
      <c r="K17" s="191">
        <f>ROUND(E17*J17,2)</f>
        <v>0</v>
      </c>
      <c r="L17" s="191">
        <v>21</v>
      </c>
      <c r="M17" s="191">
        <f>G17*(1+L17/100)</f>
        <v>1458.2919999999999</v>
      </c>
      <c r="N17" s="191">
        <v>0</v>
      </c>
      <c r="O17" s="191">
        <f>ROUND(E17*N17,2)</f>
        <v>0</v>
      </c>
      <c r="P17" s="191">
        <v>0</v>
      </c>
      <c r="Q17" s="191">
        <f>ROUND(E17*P17,2)</f>
        <v>0</v>
      </c>
      <c r="R17" s="191"/>
      <c r="S17" s="191"/>
      <c r="T17" s="192">
        <v>0</v>
      </c>
      <c r="U17" s="191">
        <f>ROUND(E17*T17,2)</f>
        <v>0</v>
      </c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122</v>
      </c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0"/>
      <c r="C18" s="202" t="s">
        <v>123</v>
      </c>
      <c r="D18" s="183"/>
      <c r="E18" s="187">
        <v>0.22506000000000001</v>
      </c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2"/>
      <c r="U18" s="191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112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ht="22.5" outlineLevel="1" x14ac:dyDescent="0.2">
      <c r="A19" s="170">
        <v>5</v>
      </c>
      <c r="B19" s="180" t="s">
        <v>124</v>
      </c>
      <c r="C19" s="201" t="s">
        <v>125</v>
      </c>
      <c r="D19" s="182" t="s">
        <v>126</v>
      </c>
      <c r="E19" s="186">
        <v>5.3E-3</v>
      </c>
      <c r="F19" s="191">
        <v>1072.7</v>
      </c>
      <c r="G19" s="191">
        <v>5.69</v>
      </c>
      <c r="H19" s="191">
        <v>0</v>
      </c>
      <c r="I19" s="191">
        <f>ROUND(E19*H19,2)</f>
        <v>0</v>
      </c>
      <c r="J19" s="191">
        <v>1072.7</v>
      </c>
      <c r="K19" s="191">
        <f>ROUND(E19*J19,2)</f>
        <v>5.69</v>
      </c>
      <c r="L19" s="191">
        <v>21</v>
      </c>
      <c r="M19" s="191">
        <f>G19*(1+L19/100)</f>
        <v>6.8849</v>
      </c>
      <c r="N19" s="191">
        <v>0</v>
      </c>
      <c r="O19" s="191">
        <f>ROUND(E19*N19,2)</f>
        <v>0</v>
      </c>
      <c r="P19" s="191">
        <v>0</v>
      </c>
      <c r="Q19" s="191">
        <f>ROUND(E19*P19,2)</f>
        <v>0</v>
      </c>
      <c r="R19" s="191"/>
      <c r="S19" s="191"/>
      <c r="T19" s="192">
        <v>0</v>
      </c>
      <c r="U19" s="191">
        <f>ROUND(E19*T19,2)</f>
        <v>0</v>
      </c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127</v>
      </c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0"/>
      <c r="C20" s="202" t="s">
        <v>128</v>
      </c>
      <c r="D20" s="183"/>
      <c r="E20" s="187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2"/>
      <c r="U20" s="191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112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2" t="s">
        <v>129</v>
      </c>
      <c r="D21" s="183"/>
      <c r="E21" s="187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2"/>
      <c r="U21" s="191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112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2" t="s">
        <v>130</v>
      </c>
      <c r="D22" s="183"/>
      <c r="E22" s="187">
        <v>5.3E-3</v>
      </c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2"/>
      <c r="U22" s="191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112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x14ac:dyDescent="0.2">
      <c r="A23" s="176" t="s">
        <v>105</v>
      </c>
      <c r="B23" s="181" t="s">
        <v>74</v>
      </c>
      <c r="C23" s="203" t="s">
        <v>75</v>
      </c>
      <c r="D23" s="184"/>
      <c r="E23" s="188"/>
      <c r="F23" s="193"/>
      <c r="G23" s="193">
        <f>SUMIF(AE24:AE76,"&lt;&gt;NOR",G24:G76)</f>
        <v>89527.25</v>
      </c>
      <c r="H23" s="193"/>
      <c r="I23" s="193">
        <f>SUM(I24:I76)</f>
        <v>40462.879999999997</v>
      </c>
      <c r="J23" s="193"/>
      <c r="K23" s="193">
        <f>SUM(K24:K76)</f>
        <v>49064.369999999995</v>
      </c>
      <c r="L23" s="193"/>
      <c r="M23" s="193">
        <f>SUM(M24:M76)</f>
        <v>108327.9725</v>
      </c>
      <c r="N23" s="193"/>
      <c r="O23" s="193">
        <f>SUM(O24:O76)</f>
        <v>0.34</v>
      </c>
      <c r="P23" s="193"/>
      <c r="Q23" s="193">
        <f>SUM(Q24:Q76)</f>
        <v>0.02</v>
      </c>
      <c r="R23" s="193"/>
      <c r="S23" s="193"/>
      <c r="T23" s="194"/>
      <c r="U23" s="193">
        <f>SUM(U24:U76)</f>
        <v>22.310000000000002</v>
      </c>
      <c r="AE23" t="s">
        <v>106</v>
      </c>
    </row>
    <row r="24" spans="1:60" outlineLevel="1" x14ac:dyDescent="0.2">
      <c r="A24" s="170">
        <v>6</v>
      </c>
      <c r="B24" s="180" t="s">
        <v>131</v>
      </c>
      <c r="C24" s="201" t="s">
        <v>132</v>
      </c>
      <c r="D24" s="182" t="s">
        <v>133</v>
      </c>
      <c r="E24" s="186">
        <v>31.576319999999999</v>
      </c>
      <c r="F24" s="191">
        <v>433.5</v>
      </c>
      <c r="G24" s="191">
        <v>13688.33</v>
      </c>
      <c r="H24" s="191">
        <v>0</v>
      </c>
      <c r="I24" s="191">
        <f>ROUND(E24*H24,2)</f>
        <v>0</v>
      </c>
      <c r="J24" s="191">
        <v>433.5</v>
      </c>
      <c r="K24" s="191">
        <f>ROUND(E24*J24,2)</f>
        <v>13688.33</v>
      </c>
      <c r="L24" s="191">
        <v>21</v>
      </c>
      <c r="M24" s="191">
        <f>G24*(1+L24/100)</f>
        <v>16562.879300000001</v>
      </c>
      <c r="N24" s="191">
        <v>1.5900000000000001E-3</v>
      </c>
      <c r="O24" s="191">
        <f>ROUND(E24*N24,2)</f>
        <v>0.05</v>
      </c>
      <c r="P24" s="191">
        <v>0</v>
      </c>
      <c r="Q24" s="191">
        <f>ROUND(E24*P24,2)</f>
        <v>0</v>
      </c>
      <c r="R24" s="191"/>
      <c r="S24" s="191"/>
      <c r="T24" s="192">
        <v>0</v>
      </c>
      <c r="U24" s="191">
        <f>ROUND(E24*T24,2)</f>
        <v>0</v>
      </c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110</v>
      </c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2" t="s">
        <v>134</v>
      </c>
      <c r="D25" s="183"/>
      <c r="E25" s="187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2"/>
      <c r="U25" s="191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112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/>
      <c r="B26" s="180"/>
      <c r="C26" s="202" t="s">
        <v>135</v>
      </c>
      <c r="D26" s="183"/>
      <c r="E26" s="187">
        <v>5.4589999999999996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2"/>
      <c r="U26" s="191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112</v>
      </c>
      <c r="AF26" s="169">
        <v>0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/>
      <c r="B27" s="180"/>
      <c r="C27" s="202" t="s">
        <v>136</v>
      </c>
      <c r="D27" s="183"/>
      <c r="E27" s="187">
        <v>5.0422799999999999</v>
      </c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2"/>
      <c r="U27" s="191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112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/>
      <c r="B28" s="180"/>
      <c r="C28" s="202" t="s">
        <v>137</v>
      </c>
      <c r="D28" s="183"/>
      <c r="E28" s="187">
        <v>9.9750399999999999</v>
      </c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2"/>
      <c r="U28" s="191"/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112</v>
      </c>
      <c r="AF28" s="169">
        <v>0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 x14ac:dyDescent="0.2">
      <c r="A29" s="170"/>
      <c r="B29" s="180"/>
      <c r="C29" s="202" t="s">
        <v>138</v>
      </c>
      <c r="D29" s="183"/>
      <c r="E29" s="187">
        <v>11.1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2"/>
      <c r="U29" s="191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112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>
        <v>7</v>
      </c>
      <c r="B30" s="180" t="s">
        <v>139</v>
      </c>
      <c r="C30" s="201" t="s">
        <v>140</v>
      </c>
      <c r="D30" s="182" t="s">
        <v>133</v>
      </c>
      <c r="E30" s="186">
        <v>33.314999999999998</v>
      </c>
      <c r="F30" s="191">
        <v>623.9</v>
      </c>
      <c r="G30" s="191">
        <v>20785.23</v>
      </c>
      <c r="H30" s="191">
        <v>0</v>
      </c>
      <c r="I30" s="191">
        <f>ROUND(E30*H30,2)</f>
        <v>0</v>
      </c>
      <c r="J30" s="191">
        <v>623.9</v>
      </c>
      <c r="K30" s="191">
        <f>ROUND(E30*J30,2)</f>
        <v>20785.23</v>
      </c>
      <c r="L30" s="191">
        <v>21</v>
      </c>
      <c r="M30" s="191">
        <f>G30*(1+L30/100)</f>
        <v>25150.1283</v>
      </c>
      <c r="N30" s="191">
        <v>2.6800000000000001E-3</v>
      </c>
      <c r="O30" s="191">
        <f>ROUND(E30*N30,2)</f>
        <v>0.09</v>
      </c>
      <c r="P30" s="191">
        <v>0</v>
      </c>
      <c r="Q30" s="191">
        <f>ROUND(E30*P30,2)</f>
        <v>0</v>
      </c>
      <c r="R30" s="191"/>
      <c r="S30" s="191"/>
      <c r="T30" s="192">
        <v>0</v>
      </c>
      <c r="U30" s="191">
        <f>ROUND(E30*T30,2)</f>
        <v>0</v>
      </c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110</v>
      </c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0"/>
      <c r="C31" s="202" t="s">
        <v>134</v>
      </c>
      <c r="D31" s="183"/>
      <c r="E31" s="187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2"/>
      <c r="U31" s="191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112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/>
      <c r="B32" s="180"/>
      <c r="C32" s="202" t="s">
        <v>141</v>
      </c>
      <c r="D32" s="183"/>
      <c r="E32" s="187">
        <v>2.5640000000000001</v>
      </c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2"/>
      <c r="U32" s="191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112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0"/>
      <c r="C33" s="202" t="s">
        <v>142</v>
      </c>
      <c r="D33" s="183"/>
      <c r="E33" s="187">
        <v>2.7810000000000001</v>
      </c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2"/>
      <c r="U33" s="191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112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2" t="s">
        <v>143</v>
      </c>
      <c r="D34" s="183"/>
      <c r="E34" s="187">
        <v>15.47</v>
      </c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2"/>
      <c r="U34" s="191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112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 x14ac:dyDescent="0.2">
      <c r="A35" s="170"/>
      <c r="B35" s="180"/>
      <c r="C35" s="202" t="s">
        <v>144</v>
      </c>
      <c r="D35" s="183"/>
      <c r="E35" s="187">
        <v>12.5</v>
      </c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2"/>
      <c r="U35" s="191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112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>
        <v>8</v>
      </c>
      <c r="B36" s="180" t="s">
        <v>145</v>
      </c>
      <c r="C36" s="201" t="s">
        <v>146</v>
      </c>
      <c r="D36" s="182" t="s">
        <v>147</v>
      </c>
      <c r="E36" s="186">
        <v>4</v>
      </c>
      <c r="F36" s="191">
        <v>621.35</v>
      </c>
      <c r="G36" s="191">
        <v>2485.4</v>
      </c>
      <c r="H36" s="191">
        <v>0</v>
      </c>
      <c r="I36" s="191">
        <f>ROUND(E36*H36,2)</f>
        <v>0</v>
      </c>
      <c r="J36" s="191">
        <v>621.35</v>
      </c>
      <c r="K36" s="191">
        <f>ROUND(E36*J36,2)</f>
        <v>2485.4</v>
      </c>
      <c r="L36" s="191">
        <v>21</v>
      </c>
      <c r="M36" s="191">
        <f>G36*(1+L36/100)</f>
        <v>3007.3339999999998</v>
      </c>
      <c r="N36" s="191">
        <v>5.0299999999999997E-3</v>
      </c>
      <c r="O36" s="191">
        <f>ROUND(E36*N36,2)</f>
        <v>0.02</v>
      </c>
      <c r="P36" s="191">
        <v>0</v>
      </c>
      <c r="Q36" s="191">
        <f>ROUND(E36*P36,2)</f>
        <v>0</v>
      </c>
      <c r="R36" s="191"/>
      <c r="S36" s="191"/>
      <c r="T36" s="192">
        <v>0</v>
      </c>
      <c r="U36" s="191">
        <f>ROUND(E36*T36,2)</f>
        <v>0</v>
      </c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110</v>
      </c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 x14ac:dyDescent="0.2">
      <c r="A37" s="170"/>
      <c r="B37" s="180"/>
      <c r="C37" s="202" t="s">
        <v>134</v>
      </c>
      <c r="D37" s="183"/>
      <c r="E37" s="187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2"/>
      <c r="U37" s="191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112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2" t="s">
        <v>148</v>
      </c>
      <c r="D38" s="183"/>
      <c r="E38" s="187">
        <v>1</v>
      </c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2"/>
      <c r="U38" s="191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112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2" t="s">
        <v>149</v>
      </c>
      <c r="D39" s="183"/>
      <c r="E39" s="187">
        <v>1</v>
      </c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2"/>
      <c r="U39" s="191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112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2" t="s">
        <v>150</v>
      </c>
      <c r="D40" s="183"/>
      <c r="E40" s="187">
        <v>1</v>
      </c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2"/>
      <c r="U40" s="191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112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 x14ac:dyDescent="0.2">
      <c r="A41" s="170"/>
      <c r="B41" s="180"/>
      <c r="C41" s="202" t="s">
        <v>151</v>
      </c>
      <c r="D41" s="183"/>
      <c r="E41" s="187">
        <v>1</v>
      </c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2"/>
      <c r="U41" s="191"/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112</v>
      </c>
      <c r="AF41" s="169">
        <v>0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 x14ac:dyDescent="0.2">
      <c r="A42" s="170">
        <v>9</v>
      </c>
      <c r="B42" s="180" t="s">
        <v>152</v>
      </c>
      <c r="C42" s="201" t="s">
        <v>153</v>
      </c>
      <c r="D42" s="182" t="s">
        <v>133</v>
      </c>
      <c r="E42" s="186">
        <v>11</v>
      </c>
      <c r="F42" s="191">
        <v>138.96</v>
      </c>
      <c r="G42" s="191">
        <v>1528.56</v>
      </c>
      <c r="H42" s="191">
        <v>18.690000000000001</v>
      </c>
      <c r="I42" s="191">
        <f>ROUND(E42*H42,2)</f>
        <v>205.59</v>
      </c>
      <c r="J42" s="191">
        <v>120.27</v>
      </c>
      <c r="K42" s="191">
        <f>ROUND(E42*J42,2)</f>
        <v>1322.97</v>
      </c>
      <c r="L42" s="191">
        <v>21</v>
      </c>
      <c r="M42" s="191">
        <f>G42*(1+L42/100)</f>
        <v>1849.5575999999999</v>
      </c>
      <c r="N42" s="191">
        <v>4.0000000000000003E-5</v>
      </c>
      <c r="O42" s="191">
        <f>ROUND(E42*N42,2)</f>
        <v>0</v>
      </c>
      <c r="P42" s="191">
        <v>0</v>
      </c>
      <c r="Q42" s="191">
        <f>ROUND(E42*P42,2)</f>
        <v>0</v>
      </c>
      <c r="R42" s="191"/>
      <c r="S42" s="191"/>
      <c r="T42" s="192">
        <v>0.35189999999999999</v>
      </c>
      <c r="U42" s="191">
        <f>ROUND(E42*T42,2)</f>
        <v>3.87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154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 x14ac:dyDescent="0.2">
      <c r="A43" s="170"/>
      <c r="B43" s="180"/>
      <c r="C43" s="202" t="s">
        <v>155</v>
      </c>
      <c r="D43" s="183"/>
      <c r="E43" s="187">
        <v>11</v>
      </c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2"/>
      <c r="U43" s="191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112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>
        <v>10</v>
      </c>
      <c r="B44" s="180" t="s">
        <v>156</v>
      </c>
      <c r="C44" s="201" t="s">
        <v>157</v>
      </c>
      <c r="D44" s="182" t="s">
        <v>147</v>
      </c>
      <c r="E44" s="186">
        <v>14</v>
      </c>
      <c r="F44" s="191">
        <v>86.14</v>
      </c>
      <c r="G44" s="191">
        <v>1205.96</v>
      </c>
      <c r="H44" s="191">
        <v>33.08</v>
      </c>
      <c r="I44" s="191">
        <f>ROUND(E44*H44,2)</f>
        <v>463.12</v>
      </c>
      <c r="J44" s="191">
        <v>53.06</v>
      </c>
      <c r="K44" s="191">
        <f>ROUND(E44*J44,2)</f>
        <v>742.84</v>
      </c>
      <c r="L44" s="191">
        <v>21</v>
      </c>
      <c r="M44" s="191">
        <f>G44*(1+L44/100)</f>
        <v>1459.2116000000001</v>
      </c>
      <c r="N44" s="191">
        <v>6.0000000000000002E-5</v>
      </c>
      <c r="O44" s="191">
        <f>ROUND(E44*N44,2)</f>
        <v>0</v>
      </c>
      <c r="P44" s="191">
        <v>0</v>
      </c>
      <c r="Q44" s="191">
        <f>ROUND(E44*P44,2)</f>
        <v>0</v>
      </c>
      <c r="R44" s="191"/>
      <c r="S44" s="191"/>
      <c r="T44" s="192">
        <v>0.15525</v>
      </c>
      <c r="U44" s="191">
        <f>ROUND(E44*T44,2)</f>
        <v>2.17</v>
      </c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154</v>
      </c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2" t="s">
        <v>158</v>
      </c>
      <c r="D45" s="183"/>
      <c r="E45" s="187">
        <v>14</v>
      </c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2"/>
      <c r="U45" s="191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112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>
        <v>11</v>
      </c>
      <c r="B46" s="180" t="s">
        <v>159</v>
      </c>
      <c r="C46" s="201" t="s">
        <v>160</v>
      </c>
      <c r="D46" s="182" t="s">
        <v>133</v>
      </c>
      <c r="E46" s="186">
        <v>17.600000000000001</v>
      </c>
      <c r="F46" s="191">
        <v>1436</v>
      </c>
      <c r="G46" s="191">
        <v>25273.599999999999</v>
      </c>
      <c r="H46" s="191">
        <v>1312.45</v>
      </c>
      <c r="I46" s="191">
        <f>ROUND(E46*H46,2)</f>
        <v>23099.119999999999</v>
      </c>
      <c r="J46" s="191">
        <v>123.55</v>
      </c>
      <c r="K46" s="191">
        <f>ROUND(E46*J46,2)</f>
        <v>2174.48</v>
      </c>
      <c r="L46" s="191">
        <v>21</v>
      </c>
      <c r="M46" s="191">
        <f>G46*(1+L46/100)</f>
        <v>30581.055999999997</v>
      </c>
      <c r="N46" s="191">
        <v>6.3400000000000001E-3</v>
      </c>
      <c r="O46" s="191">
        <f>ROUND(E46*N46,2)</f>
        <v>0.11</v>
      </c>
      <c r="P46" s="191">
        <v>0</v>
      </c>
      <c r="Q46" s="191">
        <f>ROUND(E46*P46,2)</f>
        <v>0</v>
      </c>
      <c r="R46" s="191"/>
      <c r="S46" s="191"/>
      <c r="T46" s="192">
        <v>0.44505</v>
      </c>
      <c r="U46" s="191">
        <f>ROUND(E46*T46,2)</f>
        <v>7.83</v>
      </c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110</v>
      </c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ht="22.5" outlineLevel="1" x14ac:dyDescent="0.2">
      <c r="A47" s="170"/>
      <c r="B47" s="180"/>
      <c r="C47" s="202" t="s">
        <v>161</v>
      </c>
      <c r="D47" s="183"/>
      <c r="E47" s="187">
        <v>17.600000000000001</v>
      </c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2"/>
      <c r="U47" s="191"/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112</v>
      </c>
      <c r="AF47" s="169">
        <v>0</v>
      </c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2" t="s">
        <v>162</v>
      </c>
      <c r="D48" s="183"/>
      <c r="E48" s="187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2"/>
      <c r="U48" s="191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112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>
        <v>12</v>
      </c>
      <c r="B49" s="180" t="s">
        <v>163</v>
      </c>
      <c r="C49" s="201" t="s">
        <v>164</v>
      </c>
      <c r="D49" s="182" t="s">
        <v>133</v>
      </c>
      <c r="E49" s="186">
        <v>19.03</v>
      </c>
      <c r="F49" s="191">
        <v>643.45000000000005</v>
      </c>
      <c r="G49" s="191">
        <v>12244.85</v>
      </c>
      <c r="H49" s="191">
        <v>0</v>
      </c>
      <c r="I49" s="191">
        <f>ROUND(E49*H49,2)</f>
        <v>0</v>
      </c>
      <c r="J49" s="191">
        <v>643.45000000000005</v>
      </c>
      <c r="K49" s="191">
        <f>ROUND(E49*J49,2)</f>
        <v>12244.85</v>
      </c>
      <c r="L49" s="191">
        <v>21</v>
      </c>
      <c r="M49" s="191">
        <f>G49*(1+L49/100)</f>
        <v>14816.2685</v>
      </c>
      <c r="N49" s="191">
        <v>2.9299999999999999E-3</v>
      </c>
      <c r="O49" s="191">
        <f>ROUND(E49*N49,2)</f>
        <v>0.06</v>
      </c>
      <c r="P49" s="191">
        <v>0</v>
      </c>
      <c r="Q49" s="191">
        <f>ROUND(E49*P49,2)</f>
        <v>0</v>
      </c>
      <c r="R49" s="191"/>
      <c r="S49" s="191"/>
      <c r="T49" s="192">
        <v>0</v>
      </c>
      <c r="U49" s="191">
        <f>ROUND(E49*T49,2)</f>
        <v>0</v>
      </c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110</v>
      </c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2" t="s">
        <v>134</v>
      </c>
      <c r="D50" s="183"/>
      <c r="E50" s="187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2"/>
      <c r="U50" s="191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112</v>
      </c>
      <c r="AF50" s="169">
        <v>0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/>
      <c r="B51" s="180"/>
      <c r="C51" s="202" t="s">
        <v>165</v>
      </c>
      <c r="D51" s="183"/>
      <c r="E51" s="187">
        <v>6.5</v>
      </c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2"/>
      <c r="U51" s="191"/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112</v>
      </c>
      <c r="AF51" s="169">
        <v>0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2" t="s">
        <v>166</v>
      </c>
      <c r="D52" s="183"/>
      <c r="E52" s="187">
        <v>7</v>
      </c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2"/>
      <c r="U52" s="191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112</v>
      </c>
      <c r="AF52" s="169">
        <v>0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/>
      <c r="B53" s="180"/>
      <c r="C53" s="202" t="s">
        <v>167</v>
      </c>
      <c r="D53" s="183"/>
      <c r="E53" s="187">
        <v>2.5299999999999998</v>
      </c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2"/>
      <c r="U53" s="191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112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 x14ac:dyDescent="0.2">
      <c r="A54" s="170"/>
      <c r="B54" s="180"/>
      <c r="C54" s="202" t="s">
        <v>168</v>
      </c>
      <c r="D54" s="183"/>
      <c r="E54" s="187">
        <v>3</v>
      </c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2"/>
      <c r="U54" s="191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112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>
        <v>13</v>
      </c>
      <c r="B55" s="180" t="s">
        <v>169</v>
      </c>
      <c r="C55" s="201" t="s">
        <v>170</v>
      </c>
      <c r="D55" s="182" t="s">
        <v>133</v>
      </c>
      <c r="E55" s="186">
        <v>2</v>
      </c>
      <c r="F55" s="191">
        <v>1037</v>
      </c>
      <c r="G55" s="191">
        <v>2074</v>
      </c>
      <c r="H55" s="191">
        <v>835.9</v>
      </c>
      <c r="I55" s="191">
        <f>ROUND(E55*H55,2)</f>
        <v>1671.8</v>
      </c>
      <c r="J55" s="191">
        <v>201.1</v>
      </c>
      <c r="K55" s="191">
        <f>ROUND(E55*J55,2)</f>
        <v>402.2</v>
      </c>
      <c r="L55" s="191">
        <v>21</v>
      </c>
      <c r="M55" s="191">
        <f>G55*(1+L55/100)</f>
        <v>2509.54</v>
      </c>
      <c r="N55" s="191">
        <v>4.1999999999999997E-3</v>
      </c>
      <c r="O55" s="191">
        <f>ROUND(E55*N55,2)</f>
        <v>0.01</v>
      </c>
      <c r="P55" s="191">
        <v>0</v>
      </c>
      <c r="Q55" s="191">
        <f>ROUND(E55*P55,2)</f>
        <v>0</v>
      </c>
      <c r="R55" s="191"/>
      <c r="S55" s="191"/>
      <c r="T55" s="192">
        <v>0.74085000000000001</v>
      </c>
      <c r="U55" s="191">
        <f>ROUND(E55*T55,2)</f>
        <v>1.48</v>
      </c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154</v>
      </c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2" t="s">
        <v>171</v>
      </c>
      <c r="D56" s="183"/>
      <c r="E56" s="187">
        <v>2</v>
      </c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2"/>
      <c r="U56" s="191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112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2" t="s">
        <v>172</v>
      </c>
      <c r="D57" s="183"/>
      <c r="E57" s="187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2"/>
      <c r="U57" s="191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112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>
        <v>14</v>
      </c>
      <c r="B58" s="180" t="s">
        <v>173</v>
      </c>
      <c r="C58" s="201" t="s">
        <v>174</v>
      </c>
      <c r="D58" s="182" t="s">
        <v>133</v>
      </c>
      <c r="E58" s="186">
        <v>-2</v>
      </c>
      <c r="F58" s="191">
        <v>427.55</v>
      </c>
      <c r="G58" s="191">
        <v>-855.1</v>
      </c>
      <c r="H58" s="191">
        <v>0</v>
      </c>
      <c r="I58" s="191">
        <f>ROUND(E58*H58,2)</f>
        <v>0</v>
      </c>
      <c r="J58" s="191">
        <v>427.55</v>
      </c>
      <c r="K58" s="191">
        <f>ROUND(E58*J58,2)</f>
        <v>-855.1</v>
      </c>
      <c r="L58" s="191">
        <v>21</v>
      </c>
      <c r="M58" s="191">
        <f>G58*(1+L58/100)</f>
        <v>-1034.671</v>
      </c>
      <c r="N58" s="191">
        <v>2.6199999999999999E-3</v>
      </c>
      <c r="O58" s="191">
        <f>ROUND(E58*N58,2)</f>
        <v>-0.01</v>
      </c>
      <c r="P58" s="191">
        <v>0</v>
      </c>
      <c r="Q58" s="191">
        <f>ROUND(E58*P58,2)</f>
        <v>0</v>
      </c>
      <c r="R58" s="191"/>
      <c r="S58" s="191"/>
      <c r="T58" s="192">
        <v>0</v>
      </c>
      <c r="U58" s="191">
        <f>ROUND(E58*T58,2)</f>
        <v>0</v>
      </c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110</v>
      </c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2" t="s">
        <v>175</v>
      </c>
      <c r="D59" s="183"/>
      <c r="E59" s="187">
        <v>-2</v>
      </c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2"/>
      <c r="U59" s="191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112</v>
      </c>
      <c r="AF59" s="169">
        <v>0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>
        <v>15</v>
      </c>
      <c r="B60" s="180" t="s">
        <v>176</v>
      </c>
      <c r="C60" s="201" t="s">
        <v>177</v>
      </c>
      <c r="D60" s="182" t="s">
        <v>133</v>
      </c>
      <c r="E60" s="186">
        <v>-14</v>
      </c>
      <c r="F60" s="191">
        <v>459.85</v>
      </c>
      <c r="G60" s="191">
        <v>-6437.9</v>
      </c>
      <c r="H60" s="191">
        <v>0</v>
      </c>
      <c r="I60" s="191">
        <f>ROUND(E60*H60,2)</f>
        <v>0</v>
      </c>
      <c r="J60" s="191">
        <v>459.85</v>
      </c>
      <c r="K60" s="191">
        <f>ROUND(E60*J60,2)</f>
        <v>-6437.9</v>
      </c>
      <c r="L60" s="191">
        <v>21</v>
      </c>
      <c r="M60" s="191">
        <f>G60*(1+L60/100)</f>
        <v>-7789.8589999999995</v>
      </c>
      <c r="N60" s="191">
        <v>3.0799999999999998E-3</v>
      </c>
      <c r="O60" s="191">
        <f>ROUND(E60*N60,2)</f>
        <v>-0.04</v>
      </c>
      <c r="P60" s="191">
        <v>0</v>
      </c>
      <c r="Q60" s="191">
        <f>ROUND(E60*P60,2)</f>
        <v>0</v>
      </c>
      <c r="R60" s="191"/>
      <c r="S60" s="191"/>
      <c r="T60" s="192">
        <v>0</v>
      </c>
      <c r="U60" s="191">
        <f>ROUND(E60*T60,2)</f>
        <v>0</v>
      </c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110</v>
      </c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2" t="s">
        <v>178</v>
      </c>
      <c r="D61" s="183"/>
      <c r="E61" s="187">
        <v>-14</v>
      </c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2"/>
      <c r="U61" s="191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112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>
        <v>16</v>
      </c>
      <c r="B62" s="180" t="s">
        <v>179</v>
      </c>
      <c r="C62" s="201" t="s">
        <v>180</v>
      </c>
      <c r="D62" s="182" t="s">
        <v>147</v>
      </c>
      <c r="E62" s="186">
        <v>14</v>
      </c>
      <c r="F62" s="191">
        <v>22.62</v>
      </c>
      <c r="G62" s="191">
        <v>316.68</v>
      </c>
      <c r="H62" s="191">
        <v>0</v>
      </c>
      <c r="I62" s="191">
        <f>ROUND(E62*H62,2)</f>
        <v>0</v>
      </c>
      <c r="J62" s="191">
        <v>22.62</v>
      </c>
      <c r="K62" s="191">
        <f>ROUND(E62*J62,2)</f>
        <v>316.68</v>
      </c>
      <c r="L62" s="191">
        <v>21</v>
      </c>
      <c r="M62" s="191">
        <f>G62*(1+L62/100)</f>
        <v>383.18279999999999</v>
      </c>
      <c r="N62" s="191">
        <v>0</v>
      </c>
      <c r="O62" s="191">
        <f>ROUND(E62*N62,2)</f>
        <v>0</v>
      </c>
      <c r="P62" s="191">
        <v>9.6000000000000002E-4</v>
      </c>
      <c r="Q62" s="191">
        <f>ROUND(E62*P62,2)</f>
        <v>0.01</v>
      </c>
      <c r="R62" s="191"/>
      <c r="S62" s="191"/>
      <c r="T62" s="192">
        <v>7.2450000000000001E-2</v>
      </c>
      <c r="U62" s="191">
        <f>ROUND(E62*T62,2)</f>
        <v>1.01</v>
      </c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154</v>
      </c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/>
      <c r="B63" s="180"/>
      <c r="C63" s="202" t="s">
        <v>158</v>
      </c>
      <c r="D63" s="183"/>
      <c r="E63" s="187">
        <v>14</v>
      </c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2"/>
      <c r="U63" s="191"/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112</v>
      </c>
      <c r="AF63" s="169">
        <v>0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>
        <v>17</v>
      </c>
      <c r="B64" s="180" t="s">
        <v>179</v>
      </c>
      <c r="C64" s="201" t="s">
        <v>180</v>
      </c>
      <c r="D64" s="182" t="s">
        <v>147</v>
      </c>
      <c r="E64" s="186">
        <v>11</v>
      </c>
      <c r="F64" s="191">
        <v>22.62</v>
      </c>
      <c r="G64" s="191">
        <v>248.82</v>
      </c>
      <c r="H64" s="191">
        <v>0</v>
      </c>
      <c r="I64" s="191">
        <f>ROUND(E64*H64,2)</f>
        <v>0</v>
      </c>
      <c r="J64" s="191">
        <v>22.62</v>
      </c>
      <c r="K64" s="191">
        <f>ROUND(E64*J64,2)</f>
        <v>248.82</v>
      </c>
      <c r="L64" s="191">
        <v>21</v>
      </c>
      <c r="M64" s="191">
        <f>G64*(1+L64/100)</f>
        <v>301.07220000000001</v>
      </c>
      <c r="N64" s="191">
        <v>0</v>
      </c>
      <c r="O64" s="191">
        <f>ROUND(E64*N64,2)</f>
        <v>0</v>
      </c>
      <c r="P64" s="191">
        <v>9.6000000000000002E-4</v>
      </c>
      <c r="Q64" s="191">
        <f>ROUND(E64*P64,2)</f>
        <v>0.01</v>
      </c>
      <c r="R64" s="191"/>
      <c r="S64" s="191"/>
      <c r="T64" s="192">
        <v>7.2450000000000001E-2</v>
      </c>
      <c r="U64" s="191">
        <f>ROUND(E64*T64,2)</f>
        <v>0.8</v>
      </c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154</v>
      </c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/>
      <c r="B65" s="180"/>
      <c r="C65" s="202" t="s">
        <v>155</v>
      </c>
      <c r="D65" s="183"/>
      <c r="E65" s="187">
        <v>11</v>
      </c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2"/>
      <c r="U65" s="191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112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ht="22.5" outlineLevel="1" x14ac:dyDescent="0.2">
      <c r="A66" s="170">
        <v>18</v>
      </c>
      <c r="B66" s="180" t="s">
        <v>181</v>
      </c>
      <c r="C66" s="201" t="s">
        <v>182</v>
      </c>
      <c r="D66" s="182" t="s">
        <v>133</v>
      </c>
      <c r="E66" s="186">
        <v>3</v>
      </c>
      <c r="F66" s="191">
        <v>550.59</v>
      </c>
      <c r="G66" s="191">
        <v>1651.77</v>
      </c>
      <c r="H66" s="191">
        <v>462.57</v>
      </c>
      <c r="I66" s="191">
        <f>ROUND(E66*H66,2)</f>
        <v>1387.71</v>
      </c>
      <c r="J66" s="191">
        <v>88.02</v>
      </c>
      <c r="K66" s="191">
        <f>ROUND(E66*J66,2)</f>
        <v>264.06</v>
      </c>
      <c r="L66" s="191">
        <v>21</v>
      </c>
      <c r="M66" s="191">
        <f>G66*(1+L66/100)</f>
        <v>1998.6416999999999</v>
      </c>
      <c r="N66" s="191">
        <v>3.1199999999999999E-3</v>
      </c>
      <c r="O66" s="191">
        <f>ROUND(E66*N66,2)</f>
        <v>0.01</v>
      </c>
      <c r="P66" s="191">
        <v>0</v>
      </c>
      <c r="Q66" s="191">
        <f>ROUND(E66*P66,2)</f>
        <v>0</v>
      </c>
      <c r="R66" s="191"/>
      <c r="S66" s="191"/>
      <c r="T66" s="192">
        <v>0.29399999999999998</v>
      </c>
      <c r="U66" s="191">
        <f>ROUND(E66*T66,2)</f>
        <v>0.88</v>
      </c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154</v>
      </c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2" t="s">
        <v>183</v>
      </c>
      <c r="D67" s="183"/>
      <c r="E67" s="187">
        <v>3</v>
      </c>
      <c r="F67" s="191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2"/>
      <c r="U67" s="191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112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ht="22.5" outlineLevel="1" x14ac:dyDescent="0.2">
      <c r="A68" s="170">
        <v>19</v>
      </c>
      <c r="B68" s="180" t="s">
        <v>184</v>
      </c>
      <c r="C68" s="201" t="s">
        <v>185</v>
      </c>
      <c r="D68" s="182" t="s">
        <v>133</v>
      </c>
      <c r="E68" s="186">
        <v>12</v>
      </c>
      <c r="F68" s="191">
        <v>812.29</v>
      </c>
      <c r="G68" s="191">
        <v>9747.48</v>
      </c>
      <c r="H68" s="191">
        <v>704.92</v>
      </c>
      <c r="I68" s="191">
        <f>ROUND(E68*H68,2)</f>
        <v>8459.0400000000009</v>
      </c>
      <c r="J68" s="191">
        <v>107.37</v>
      </c>
      <c r="K68" s="191">
        <f>ROUND(E68*J68,2)</f>
        <v>1288.44</v>
      </c>
      <c r="L68" s="191">
        <v>21</v>
      </c>
      <c r="M68" s="191">
        <f>G68*(1+L68/100)</f>
        <v>11794.450799999999</v>
      </c>
      <c r="N68" s="191">
        <v>3.4499999999999999E-3</v>
      </c>
      <c r="O68" s="191">
        <f>ROUND(E68*N68,2)</f>
        <v>0.04</v>
      </c>
      <c r="P68" s="191">
        <v>0</v>
      </c>
      <c r="Q68" s="191">
        <f>ROUND(E68*P68,2)</f>
        <v>0</v>
      </c>
      <c r="R68" s="191"/>
      <c r="S68" s="191"/>
      <c r="T68" s="192">
        <v>0.35599999999999998</v>
      </c>
      <c r="U68" s="191">
        <f>ROUND(E68*T68,2)</f>
        <v>4.2699999999999996</v>
      </c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154</v>
      </c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2" t="s">
        <v>186</v>
      </c>
      <c r="D69" s="183"/>
      <c r="E69" s="187">
        <v>6</v>
      </c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2"/>
      <c r="U69" s="191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112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/>
      <c r="B70" s="180"/>
      <c r="C70" s="202" t="s">
        <v>187</v>
      </c>
      <c r="D70" s="183"/>
      <c r="E70" s="187">
        <v>6</v>
      </c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2"/>
      <c r="U70" s="191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112</v>
      </c>
      <c r="AF70" s="169">
        <v>0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22.5" outlineLevel="1" x14ac:dyDescent="0.2">
      <c r="A71" s="170">
        <v>20</v>
      </c>
      <c r="B71" s="180" t="s">
        <v>188</v>
      </c>
      <c r="C71" s="201" t="s">
        <v>189</v>
      </c>
      <c r="D71" s="182" t="s">
        <v>190</v>
      </c>
      <c r="E71" s="186">
        <v>7</v>
      </c>
      <c r="F71" s="191">
        <v>739.5</v>
      </c>
      <c r="G71" s="191">
        <v>5176.5</v>
      </c>
      <c r="H71" s="191">
        <v>739.5</v>
      </c>
      <c r="I71" s="191">
        <f>ROUND(E71*H71,2)</f>
        <v>5176.5</v>
      </c>
      <c r="J71" s="191">
        <v>0</v>
      </c>
      <c r="K71" s="191">
        <f>ROUND(E71*J71,2)</f>
        <v>0</v>
      </c>
      <c r="L71" s="191">
        <v>21</v>
      </c>
      <c r="M71" s="191">
        <f>G71*(1+L71/100)</f>
        <v>6263.5649999999996</v>
      </c>
      <c r="N71" s="191">
        <v>0</v>
      </c>
      <c r="O71" s="191">
        <f>ROUND(E71*N71,2)</f>
        <v>0</v>
      </c>
      <c r="P71" s="191">
        <v>0</v>
      </c>
      <c r="Q71" s="191">
        <f>ROUND(E71*P71,2)</f>
        <v>0</v>
      </c>
      <c r="R71" s="191"/>
      <c r="S71" s="191"/>
      <c r="T71" s="192">
        <v>0</v>
      </c>
      <c r="U71" s="191">
        <f>ROUND(E71*T71,2)</f>
        <v>0</v>
      </c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191</v>
      </c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/>
      <c r="B72" s="180"/>
      <c r="C72" s="202" t="s">
        <v>192</v>
      </c>
      <c r="D72" s="183"/>
      <c r="E72" s="187">
        <v>7</v>
      </c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2"/>
      <c r="U72" s="191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112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>
        <v>21</v>
      </c>
      <c r="B73" s="180" t="s">
        <v>193</v>
      </c>
      <c r="C73" s="201" t="s">
        <v>194</v>
      </c>
      <c r="D73" s="182" t="s">
        <v>126</v>
      </c>
      <c r="E73" s="186">
        <v>0.33903</v>
      </c>
      <c r="F73" s="191">
        <v>1159.4000000000001</v>
      </c>
      <c r="G73" s="191">
        <v>393.07</v>
      </c>
      <c r="H73" s="191">
        <v>0</v>
      </c>
      <c r="I73" s="191">
        <f>ROUND(E73*H73,2)</f>
        <v>0</v>
      </c>
      <c r="J73" s="191">
        <v>1159.4000000000001</v>
      </c>
      <c r="K73" s="191">
        <f>ROUND(E73*J73,2)</f>
        <v>393.07</v>
      </c>
      <c r="L73" s="191">
        <v>21</v>
      </c>
      <c r="M73" s="191">
        <f>G73*(1+L73/100)</f>
        <v>475.61469999999997</v>
      </c>
      <c r="N73" s="191">
        <v>0</v>
      </c>
      <c r="O73" s="191">
        <f>ROUND(E73*N73,2)</f>
        <v>0</v>
      </c>
      <c r="P73" s="191">
        <v>0</v>
      </c>
      <c r="Q73" s="191">
        <f>ROUND(E73*P73,2)</f>
        <v>0</v>
      </c>
      <c r="R73" s="191"/>
      <c r="S73" s="191"/>
      <c r="T73" s="192">
        <v>0</v>
      </c>
      <c r="U73" s="191">
        <f>ROUND(E73*T73,2)</f>
        <v>0</v>
      </c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127</v>
      </c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/>
      <c r="B74" s="180"/>
      <c r="C74" s="202" t="s">
        <v>128</v>
      </c>
      <c r="D74" s="183"/>
      <c r="E74" s="187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2"/>
      <c r="U74" s="191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112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 x14ac:dyDescent="0.2">
      <c r="A75" s="170"/>
      <c r="B75" s="180"/>
      <c r="C75" s="202" t="s">
        <v>195</v>
      </c>
      <c r="D75" s="183"/>
      <c r="E75" s="187"/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2"/>
      <c r="U75" s="191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112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2" t="s">
        <v>196</v>
      </c>
      <c r="D76" s="183"/>
      <c r="E76" s="187">
        <v>0.33903</v>
      </c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2"/>
      <c r="U76" s="191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112</v>
      </c>
      <c r="AF76" s="169">
        <v>0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x14ac:dyDescent="0.2">
      <c r="A77" s="176" t="s">
        <v>105</v>
      </c>
      <c r="B77" s="181" t="s">
        <v>76</v>
      </c>
      <c r="C77" s="203" t="s">
        <v>77</v>
      </c>
      <c r="D77" s="184"/>
      <c r="E77" s="188"/>
      <c r="F77" s="193"/>
      <c r="G77" s="193">
        <f>SUMIF(AE78:AE89,"&lt;&gt;NOR",G78:G89)</f>
        <v>63027.100000000006</v>
      </c>
      <c r="H77" s="193"/>
      <c r="I77" s="193">
        <f>SUM(I78:I89)</f>
        <v>0</v>
      </c>
      <c r="J77" s="193"/>
      <c r="K77" s="193">
        <f>SUM(K78:K89)</f>
        <v>63027.100000000006</v>
      </c>
      <c r="L77" s="193"/>
      <c r="M77" s="193">
        <f>SUM(M78:M89)</f>
        <v>76262.791000000012</v>
      </c>
      <c r="N77" s="193"/>
      <c r="O77" s="193">
        <f>SUM(O78:O89)</f>
        <v>3.88</v>
      </c>
      <c r="P77" s="193"/>
      <c r="Q77" s="193">
        <f>SUM(Q78:Q89)</f>
        <v>4.0199999999999996</v>
      </c>
      <c r="R77" s="193"/>
      <c r="S77" s="193"/>
      <c r="T77" s="194"/>
      <c r="U77" s="193">
        <f>SUM(U78:U89)</f>
        <v>0</v>
      </c>
      <c r="AE77" t="s">
        <v>106</v>
      </c>
    </row>
    <row r="78" spans="1:60" outlineLevel="1" x14ac:dyDescent="0.2">
      <c r="A78" s="170">
        <v>22</v>
      </c>
      <c r="B78" s="180" t="s">
        <v>197</v>
      </c>
      <c r="C78" s="201" t="s">
        <v>198</v>
      </c>
      <c r="D78" s="182" t="s">
        <v>109</v>
      </c>
      <c r="E78" s="186">
        <v>34.1</v>
      </c>
      <c r="F78" s="191">
        <v>86.7</v>
      </c>
      <c r="G78" s="191">
        <v>2956.47</v>
      </c>
      <c r="H78" s="191">
        <v>0</v>
      </c>
      <c r="I78" s="191">
        <f>ROUND(E78*H78,2)</f>
        <v>0</v>
      </c>
      <c r="J78" s="191">
        <v>86.7</v>
      </c>
      <c r="K78" s="191">
        <f>ROUND(E78*J78,2)</f>
        <v>2956.47</v>
      </c>
      <c r="L78" s="191">
        <v>21</v>
      </c>
      <c r="M78" s="191">
        <f>G78*(1+L78/100)</f>
        <v>3577.3286999999996</v>
      </c>
      <c r="N78" s="191">
        <v>0</v>
      </c>
      <c r="O78" s="191">
        <f>ROUND(E78*N78,2)</f>
        <v>0</v>
      </c>
      <c r="P78" s="191">
        <v>0.11799999999999999</v>
      </c>
      <c r="Q78" s="191">
        <f>ROUND(E78*P78,2)</f>
        <v>4.0199999999999996</v>
      </c>
      <c r="R78" s="191"/>
      <c r="S78" s="191"/>
      <c r="T78" s="192">
        <v>0</v>
      </c>
      <c r="U78" s="191">
        <f>ROUND(E78*T78,2)</f>
        <v>0</v>
      </c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110</v>
      </c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ht="22.5" outlineLevel="1" x14ac:dyDescent="0.2">
      <c r="A79" s="170"/>
      <c r="B79" s="180"/>
      <c r="C79" s="202" t="s">
        <v>113</v>
      </c>
      <c r="D79" s="183"/>
      <c r="E79" s="187">
        <v>17.600000000000001</v>
      </c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1"/>
      <c r="R79" s="191"/>
      <c r="S79" s="191"/>
      <c r="T79" s="192"/>
      <c r="U79" s="191"/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112</v>
      </c>
      <c r="AF79" s="169">
        <v>0</v>
      </c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ht="22.5" outlineLevel="1" x14ac:dyDescent="0.2">
      <c r="A80" s="170"/>
      <c r="B80" s="180"/>
      <c r="C80" s="202" t="s">
        <v>114</v>
      </c>
      <c r="D80" s="183"/>
      <c r="E80" s="187">
        <v>16.5</v>
      </c>
      <c r="F80" s="191"/>
      <c r="G80" s="1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1"/>
      <c r="S80" s="191"/>
      <c r="T80" s="192"/>
      <c r="U80" s="191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112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>
        <v>23</v>
      </c>
      <c r="B81" s="180" t="s">
        <v>199</v>
      </c>
      <c r="C81" s="201" t="s">
        <v>200</v>
      </c>
      <c r="D81" s="182" t="s">
        <v>109</v>
      </c>
      <c r="E81" s="186">
        <v>34.1</v>
      </c>
      <c r="F81" s="191">
        <v>1525.75</v>
      </c>
      <c r="G81" s="191">
        <v>52028.08</v>
      </c>
      <c r="H81" s="191">
        <v>0</v>
      </c>
      <c r="I81" s="191">
        <f>ROUND(E81*H81,2)</f>
        <v>0</v>
      </c>
      <c r="J81" s="191">
        <v>1525.75</v>
      </c>
      <c r="K81" s="191">
        <f>ROUND(E81*J81,2)</f>
        <v>52028.08</v>
      </c>
      <c r="L81" s="191">
        <v>21</v>
      </c>
      <c r="M81" s="191">
        <f>G81*(1+L81/100)</f>
        <v>62953.976799999997</v>
      </c>
      <c r="N81" s="191">
        <v>0.11365</v>
      </c>
      <c r="O81" s="191">
        <f>ROUND(E81*N81,2)</f>
        <v>3.88</v>
      </c>
      <c r="P81" s="191">
        <v>0</v>
      </c>
      <c r="Q81" s="191">
        <f>ROUND(E81*P81,2)</f>
        <v>0</v>
      </c>
      <c r="R81" s="191"/>
      <c r="S81" s="191"/>
      <c r="T81" s="192">
        <v>0</v>
      </c>
      <c r="U81" s="191">
        <f>ROUND(E81*T81,2)</f>
        <v>0</v>
      </c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110</v>
      </c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ht="22.5" outlineLevel="1" x14ac:dyDescent="0.2">
      <c r="A82" s="170"/>
      <c r="B82" s="180"/>
      <c r="C82" s="202" t="s">
        <v>113</v>
      </c>
      <c r="D82" s="183"/>
      <c r="E82" s="187">
        <v>17.600000000000001</v>
      </c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2"/>
      <c r="U82" s="191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112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ht="22.5" outlineLevel="1" x14ac:dyDescent="0.2">
      <c r="A83" s="170"/>
      <c r="B83" s="180"/>
      <c r="C83" s="202" t="s">
        <v>114</v>
      </c>
      <c r="D83" s="183"/>
      <c r="E83" s="187">
        <v>16.5</v>
      </c>
      <c r="F83" s="191"/>
      <c r="G83" s="191"/>
      <c r="H83" s="191"/>
      <c r="I83" s="191"/>
      <c r="J83" s="191"/>
      <c r="K83" s="191"/>
      <c r="L83" s="191"/>
      <c r="M83" s="191"/>
      <c r="N83" s="191"/>
      <c r="O83" s="191"/>
      <c r="P83" s="191"/>
      <c r="Q83" s="191"/>
      <c r="R83" s="191"/>
      <c r="S83" s="191"/>
      <c r="T83" s="192"/>
      <c r="U83" s="191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112</v>
      </c>
      <c r="AF83" s="169">
        <v>0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>
        <v>24</v>
      </c>
      <c r="B84" s="180" t="s">
        <v>201</v>
      </c>
      <c r="C84" s="201" t="s">
        <v>202</v>
      </c>
      <c r="D84" s="182" t="s">
        <v>133</v>
      </c>
      <c r="E84" s="186">
        <v>34.1</v>
      </c>
      <c r="F84" s="191">
        <v>116.45</v>
      </c>
      <c r="G84" s="191">
        <v>3970.95</v>
      </c>
      <c r="H84" s="191">
        <v>0</v>
      </c>
      <c r="I84" s="191">
        <f>ROUND(E84*H84,2)</f>
        <v>0</v>
      </c>
      <c r="J84" s="191">
        <v>116.45</v>
      </c>
      <c r="K84" s="191">
        <f>ROUND(E84*J84,2)</f>
        <v>3970.95</v>
      </c>
      <c r="L84" s="191">
        <v>21</v>
      </c>
      <c r="M84" s="191">
        <f>G84*(1+L84/100)</f>
        <v>4804.8494999999994</v>
      </c>
      <c r="N84" s="191">
        <v>1.0000000000000001E-5</v>
      </c>
      <c r="O84" s="191">
        <f>ROUND(E84*N84,2)</f>
        <v>0</v>
      </c>
      <c r="P84" s="191">
        <v>0</v>
      </c>
      <c r="Q84" s="191">
        <f>ROUND(E84*P84,2)</f>
        <v>0</v>
      </c>
      <c r="R84" s="191"/>
      <c r="S84" s="191"/>
      <c r="T84" s="192">
        <v>0</v>
      </c>
      <c r="U84" s="191">
        <f>ROUND(E84*T84,2)</f>
        <v>0</v>
      </c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110</v>
      </c>
      <c r="AF84" s="169"/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>
        <v>25</v>
      </c>
      <c r="B85" s="180" t="s">
        <v>203</v>
      </c>
      <c r="C85" s="201" t="s">
        <v>204</v>
      </c>
      <c r="D85" s="182" t="s">
        <v>109</v>
      </c>
      <c r="E85" s="186">
        <v>34.1</v>
      </c>
      <c r="F85" s="191">
        <v>32.049999999999997</v>
      </c>
      <c r="G85" s="191">
        <v>1092.9100000000001</v>
      </c>
      <c r="H85" s="191">
        <v>0</v>
      </c>
      <c r="I85" s="191">
        <f>ROUND(E85*H85,2)</f>
        <v>0</v>
      </c>
      <c r="J85" s="191">
        <v>32.049999999999997</v>
      </c>
      <c r="K85" s="191">
        <f>ROUND(E85*J85,2)</f>
        <v>1092.9100000000001</v>
      </c>
      <c r="L85" s="191">
        <v>21</v>
      </c>
      <c r="M85" s="191">
        <f>G85*(1+L85/100)</f>
        <v>1322.4211</v>
      </c>
      <c r="N85" s="191">
        <v>2.0000000000000002E-5</v>
      </c>
      <c r="O85" s="191">
        <f>ROUND(E85*N85,2)</f>
        <v>0</v>
      </c>
      <c r="P85" s="191">
        <v>0</v>
      </c>
      <c r="Q85" s="191">
        <f>ROUND(E85*P85,2)</f>
        <v>0</v>
      </c>
      <c r="R85" s="191"/>
      <c r="S85" s="191"/>
      <c r="T85" s="192">
        <v>0</v>
      </c>
      <c r="U85" s="191">
        <f>ROUND(E85*T85,2)</f>
        <v>0</v>
      </c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110</v>
      </c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 x14ac:dyDescent="0.2">
      <c r="A86" s="170">
        <v>26</v>
      </c>
      <c r="B86" s="180" t="s">
        <v>205</v>
      </c>
      <c r="C86" s="201" t="s">
        <v>206</v>
      </c>
      <c r="D86" s="182" t="s">
        <v>126</v>
      </c>
      <c r="E86" s="186">
        <v>3.87649</v>
      </c>
      <c r="F86" s="191">
        <v>768.4</v>
      </c>
      <c r="G86" s="191">
        <v>2978.69</v>
      </c>
      <c r="H86" s="191">
        <v>0</v>
      </c>
      <c r="I86" s="191">
        <f>ROUND(E86*H86,2)</f>
        <v>0</v>
      </c>
      <c r="J86" s="191">
        <v>768.4</v>
      </c>
      <c r="K86" s="191">
        <f>ROUND(E86*J86,2)</f>
        <v>2978.69</v>
      </c>
      <c r="L86" s="191">
        <v>21</v>
      </c>
      <c r="M86" s="191">
        <f>G86*(1+L86/100)</f>
        <v>3604.2148999999999</v>
      </c>
      <c r="N86" s="191">
        <v>0</v>
      </c>
      <c r="O86" s="191">
        <f>ROUND(E86*N86,2)</f>
        <v>0</v>
      </c>
      <c r="P86" s="191">
        <v>0</v>
      </c>
      <c r="Q86" s="191">
        <f>ROUND(E86*P86,2)</f>
        <v>0</v>
      </c>
      <c r="R86" s="191"/>
      <c r="S86" s="191"/>
      <c r="T86" s="192">
        <v>0</v>
      </c>
      <c r="U86" s="191">
        <f>ROUND(E86*T86,2)</f>
        <v>0</v>
      </c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127</v>
      </c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outlineLevel="1" x14ac:dyDescent="0.2">
      <c r="A87" s="170"/>
      <c r="B87" s="180"/>
      <c r="C87" s="202" t="s">
        <v>128</v>
      </c>
      <c r="D87" s="183"/>
      <c r="E87" s="187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  <c r="T87" s="192"/>
      <c r="U87" s="191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112</v>
      </c>
      <c r="AF87" s="169">
        <v>0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2" t="s">
        <v>207</v>
      </c>
      <c r="D88" s="183"/>
      <c r="E88" s="187"/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2"/>
      <c r="U88" s="191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112</v>
      </c>
      <c r="AF88" s="169">
        <v>0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/>
      <c r="B89" s="180"/>
      <c r="C89" s="202" t="s">
        <v>208</v>
      </c>
      <c r="D89" s="183"/>
      <c r="E89" s="187">
        <v>3.87649</v>
      </c>
      <c r="F89" s="191"/>
      <c r="G89" s="191"/>
      <c r="H89" s="191"/>
      <c r="I89" s="191"/>
      <c r="J89" s="191"/>
      <c r="K89" s="191"/>
      <c r="L89" s="191"/>
      <c r="M89" s="191"/>
      <c r="N89" s="191"/>
      <c r="O89" s="191"/>
      <c r="P89" s="191"/>
      <c r="Q89" s="191"/>
      <c r="R89" s="191"/>
      <c r="S89" s="191"/>
      <c r="T89" s="192"/>
      <c r="U89" s="191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112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x14ac:dyDescent="0.2">
      <c r="A90" s="176" t="s">
        <v>105</v>
      </c>
      <c r="B90" s="181" t="s">
        <v>78</v>
      </c>
      <c r="C90" s="203" t="s">
        <v>79</v>
      </c>
      <c r="D90" s="184"/>
      <c r="E90" s="188"/>
      <c r="F90" s="193"/>
      <c r="G90" s="193">
        <f>SUMIF(AE91:AE122,"&lt;&gt;NOR",G91:G122)</f>
        <v>3847.3499999999995</v>
      </c>
      <c r="H90" s="193"/>
      <c r="I90" s="193">
        <f>SUM(I91:I122)</f>
        <v>0</v>
      </c>
      <c r="J90" s="193"/>
      <c r="K90" s="193">
        <f>SUM(K91:K122)</f>
        <v>3847.3499999999995</v>
      </c>
      <c r="L90" s="193"/>
      <c r="M90" s="193">
        <f>SUM(M91:M122)</f>
        <v>4655.2934999999998</v>
      </c>
      <c r="N90" s="193"/>
      <c r="O90" s="193">
        <f>SUM(O91:O122)</f>
        <v>0</v>
      </c>
      <c r="P90" s="193"/>
      <c r="Q90" s="193">
        <f>SUM(Q91:Q122)</f>
        <v>0</v>
      </c>
      <c r="R90" s="193"/>
      <c r="S90" s="193"/>
      <c r="T90" s="194"/>
      <c r="U90" s="193">
        <f>SUM(U91:U122)</f>
        <v>0</v>
      </c>
      <c r="AE90" t="s">
        <v>106</v>
      </c>
    </row>
    <row r="91" spans="1:60" outlineLevel="1" x14ac:dyDescent="0.2">
      <c r="A91" s="170">
        <v>27</v>
      </c>
      <c r="B91" s="180" t="s">
        <v>209</v>
      </c>
      <c r="C91" s="201" t="s">
        <v>210</v>
      </c>
      <c r="D91" s="182" t="s">
        <v>126</v>
      </c>
      <c r="E91" s="186">
        <v>4.2865000000000002</v>
      </c>
      <c r="F91" s="191">
        <v>87.55</v>
      </c>
      <c r="G91" s="191">
        <v>375.28</v>
      </c>
      <c r="H91" s="191">
        <v>0</v>
      </c>
      <c r="I91" s="191">
        <f>ROUND(E91*H91,2)</f>
        <v>0</v>
      </c>
      <c r="J91" s="191">
        <v>87.55</v>
      </c>
      <c r="K91" s="191">
        <f>ROUND(E91*J91,2)</f>
        <v>375.28</v>
      </c>
      <c r="L91" s="191">
        <v>21</v>
      </c>
      <c r="M91" s="191">
        <f>G91*(1+L91/100)</f>
        <v>454.08879999999994</v>
      </c>
      <c r="N91" s="191">
        <v>0</v>
      </c>
      <c r="O91" s="191">
        <f>ROUND(E91*N91,2)</f>
        <v>0</v>
      </c>
      <c r="P91" s="191">
        <v>0</v>
      </c>
      <c r="Q91" s="191">
        <f>ROUND(E91*P91,2)</f>
        <v>0</v>
      </c>
      <c r="R91" s="191"/>
      <c r="S91" s="191"/>
      <c r="T91" s="192">
        <v>0</v>
      </c>
      <c r="U91" s="191">
        <f>ROUND(E91*T91,2)</f>
        <v>0</v>
      </c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211</v>
      </c>
      <c r="AF91" s="169"/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ht="22.5" outlineLevel="1" x14ac:dyDescent="0.2">
      <c r="A92" s="170"/>
      <c r="B92" s="180"/>
      <c r="C92" s="202" t="s">
        <v>212</v>
      </c>
      <c r="D92" s="183"/>
      <c r="E92" s="187"/>
      <c r="F92" s="191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2"/>
      <c r="U92" s="191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112</v>
      </c>
      <c r="AF92" s="169">
        <v>0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/>
      <c r="B93" s="180"/>
      <c r="C93" s="202" t="s">
        <v>213</v>
      </c>
      <c r="D93" s="183"/>
      <c r="E93" s="187"/>
      <c r="F93" s="191"/>
      <c r="G93" s="1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2"/>
      <c r="U93" s="191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112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 x14ac:dyDescent="0.2">
      <c r="A94" s="170"/>
      <c r="B94" s="180"/>
      <c r="C94" s="202" t="s">
        <v>214</v>
      </c>
      <c r="D94" s="183"/>
      <c r="E94" s="187">
        <v>4.2865000000000002</v>
      </c>
      <c r="F94" s="191"/>
      <c r="G94" s="191"/>
      <c r="H94" s="191"/>
      <c r="I94" s="191"/>
      <c r="J94" s="191"/>
      <c r="K94" s="191"/>
      <c r="L94" s="191"/>
      <c r="M94" s="191"/>
      <c r="N94" s="191"/>
      <c r="O94" s="191"/>
      <c r="P94" s="191"/>
      <c r="Q94" s="191"/>
      <c r="R94" s="191"/>
      <c r="S94" s="191"/>
      <c r="T94" s="192"/>
      <c r="U94" s="191"/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112</v>
      </c>
      <c r="AF94" s="169">
        <v>0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outlineLevel="1" x14ac:dyDescent="0.2">
      <c r="A95" s="170">
        <v>28</v>
      </c>
      <c r="B95" s="180" t="s">
        <v>215</v>
      </c>
      <c r="C95" s="201" t="s">
        <v>216</v>
      </c>
      <c r="D95" s="182" t="s">
        <v>126</v>
      </c>
      <c r="E95" s="186">
        <v>4.2865000000000002</v>
      </c>
      <c r="F95" s="191">
        <v>160</v>
      </c>
      <c r="G95" s="191">
        <v>685.84</v>
      </c>
      <c r="H95" s="191">
        <v>0</v>
      </c>
      <c r="I95" s="191">
        <f>ROUND(E95*H95,2)</f>
        <v>0</v>
      </c>
      <c r="J95" s="191">
        <v>160</v>
      </c>
      <c r="K95" s="191">
        <f>ROUND(E95*J95,2)</f>
        <v>685.84</v>
      </c>
      <c r="L95" s="191">
        <v>21</v>
      </c>
      <c r="M95" s="191">
        <f>G95*(1+L95/100)</f>
        <v>829.8664</v>
      </c>
      <c r="N95" s="191">
        <v>0</v>
      </c>
      <c r="O95" s="191">
        <f>ROUND(E95*N95,2)</f>
        <v>0</v>
      </c>
      <c r="P95" s="191">
        <v>0</v>
      </c>
      <c r="Q95" s="191">
        <f>ROUND(E95*P95,2)</f>
        <v>0</v>
      </c>
      <c r="R95" s="191"/>
      <c r="S95" s="191"/>
      <c r="T95" s="192">
        <v>0</v>
      </c>
      <c r="U95" s="191">
        <f>ROUND(E95*T95,2)</f>
        <v>0</v>
      </c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211</v>
      </c>
      <c r="AF95" s="169"/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ht="22.5" outlineLevel="1" x14ac:dyDescent="0.2">
      <c r="A96" s="170"/>
      <c r="B96" s="180"/>
      <c r="C96" s="202" t="s">
        <v>212</v>
      </c>
      <c r="D96" s="183"/>
      <c r="E96" s="187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2"/>
      <c r="U96" s="191"/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112</v>
      </c>
      <c r="AF96" s="169">
        <v>0</v>
      </c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70"/>
      <c r="B97" s="180"/>
      <c r="C97" s="202" t="s">
        <v>213</v>
      </c>
      <c r="D97" s="183"/>
      <c r="E97" s="187"/>
      <c r="F97" s="191"/>
      <c r="G97" s="191"/>
      <c r="H97" s="191"/>
      <c r="I97" s="191"/>
      <c r="J97" s="191"/>
      <c r="K97" s="191"/>
      <c r="L97" s="191"/>
      <c r="M97" s="191"/>
      <c r="N97" s="191"/>
      <c r="O97" s="191"/>
      <c r="P97" s="191"/>
      <c r="Q97" s="191"/>
      <c r="R97" s="191"/>
      <c r="S97" s="191"/>
      <c r="T97" s="192"/>
      <c r="U97" s="191"/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112</v>
      </c>
      <c r="AF97" s="169">
        <v>0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outlineLevel="1" x14ac:dyDescent="0.2">
      <c r="A98" s="170"/>
      <c r="B98" s="180"/>
      <c r="C98" s="202" t="s">
        <v>214</v>
      </c>
      <c r="D98" s="183"/>
      <c r="E98" s="187">
        <v>4.2865000000000002</v>
      </c>
      <c r="F98" s="191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2"/>
      <c r="U98" s="191"/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112</v>
      </c>
      <c r="AF98" s="169">
        <v>0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>
        <v>29</v>
      </c>
      <c r="B99" s="180" t="s">
        <v>217</v>
      </c>
      <c r="C99" s="201" t="s">
        <v>218</v>
      </c>
      <c r="D99" s="182" t="s">
        <v>126</v>
      </c>
      <c r="E99" s="186">
        <v>4.2865000000000002</v>
      </c>
      <c r="F99" s="191">
        <v>95</v>
      </c>
      <c r="G99" s="191">
        <v>407.22</v>
      </c>
      <c r="H99" s="191">
        <v>0</v>
      </c>
      <c r="I99" s="191">
        <f>ROUND(E99*H99,2)</f>
        <v>0</v>
      </c>
      <c r="J99" s="191">
        <v>95</v>
      </c>
      <c r="K99" s="191">
        <f>ROUND(E99*J99,2)</f>
        <v>407.22</v>
      </c>
      <c r="L99" s="191">
        <v>21</v>
      </c>
      <c r="M99" s="191">
        <f>G99*(1+L99/100)</f>
        <v>492.7362</v>
      </c>
      <c r="N99" s="191">
        <v>0</v>
      </c>
      <c r="O99" s="191">
        <f>ROUND(E99*N99,2)</f>
        <v>0</v>
      </c>
      <c r="P99" s="191">
        <v>0</v>
      </c>
      <c r="Q99" s="191">
        <f>ROUND(E99*P99,2)</f>
        <v>0</v>
      </c>
      <c r="R99" s="191"/>
      <c r="S99" s="191"/>
      <c r="T99" s="192">
        <v>0</v>
      </c>
      <c r="U99" s="191">
        <f>ROUND(E99*T99,2)</f>
        <v>0</v>
      </c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211</v>
      </c>
      <c r="AF99" s="169"/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ht="22.5" outlineLevel="1" x14ac:dyDescent="0.2">
      <c r="A100" s="170"/>
      <c r="B100" s="180"/>
      <c r="C100" s="202" t="s">
        <v>212</v>
      </c>
      <c r="D100" s="183"/>
      <c r="E100" s="187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2"/>
      <c r="U100" s="191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112</v>
      </c>
      <c r="AF100" s="169">
        <v>0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2" t="s">
        <v>213</v>
      </c>
      <c r="D101" s="183"/>
      <c r="E101" s="187"/>
      <c r="F101" s="191"/>
      <c r="G101" s="191"/>
      <c r="H101" s="191"/>
      <c r="I101" s="191"/>
      <c r="J101" s="191"/>
      <c r="K101" s="191"/>
      <c r="L101" s="191"/>
      <c r="M101" s="191"/>
      <c r="N101" s="191"/>
      <c r="O101" s="191"/>
      <c r="P101" s="191"/>
      <c r="Q101" s="191"/>
      <c r="R101" s="191"/>
      <c r="S101" s="191"/>
      <c r="T101" s="192"/>
      <c r="U101" s="191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112</v>
      </c>
      <c r="AF101" s="169">
        <v>0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outlineLevel="1" x14ac:dyDescent="0.2">
      <c r="A102" s="170"/>
      <c r="B102" s="180"/>
      <c r="C102" s="202" t="s">
        <v>214</v>
      </c>
      <c r="D102" s="183"/>
      <c r="E102" s="187">
        <v>4.2865000000000002</v>
      </c>
      <c r="F102" s="191"/>
      <c r="G102" s="191"/>
      <c r="H102" s="191"/>
      <c r="I102" s="191"/>
      <c r="J102" s="191"/>
      <c r="K102" s="191"/>
      <c r="L102" s="191"/>
      <c r="M102" s="191"/>
      <c r="N102" s="191"/>
      <c r="O102" s="191"/>
      <c r="P102" s="191"/>
      <c r="Q102" s="191"/>
      <c r="R102" s="191"/>
      <c r="S102" s="191"/>
      <c r="T102" s="192"/>
      <c r="U102" s="191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112</v>
      </c>
      <c r="AF102" s="169">
        <v>0</v>
      </c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 x14ac:dyDescent="0.2">
      <c r="A103" s="170">
        <v>30</v>
      </c>
      <c r="B103" s="180" t="s">
        <v>219</v>
      </c>
      <c r="C103" s="201" t="s">
        <v>220</v>
      </c>
      <c r="D103" s="182" t="s">
        <v>126</v>
      </c>
      <c r="E103" s="186">
        <v>4.2865000000000002</v>
      </c>
      <c r="F103" s="191">
        <v>180</v>
      </c>
      <c r="G103" s="191">
        <v>771.57</v>
      </c>
      <c r="H103" s="191">
        <v>0</v>
      </c>
      <c r="I103" s="191">
        <f>ROUND(E103*H103,2)</f>
        <v>0</v>
      </c>
      <c r="J103" s="191">
        <v>180</v>
      </c>
      <c r="K103" s="191">
        <f>ROUND(E103*J103,2)</f>
        <v>771.57</v>
      </c>
      <c r="L103" s="191">
        <v>21</v>
      </c>
      <c r="M103" s="191">
        <f>G103*(1+L103/100)</f>
        <v>933.59969999999998</v>
      </c>
      <c r="N103" s="191">
        <v>0</v>
      </c>
      <c r="O103" s="191">
        <f>ROUND(E103*N103,2)</f>
        <v>0</v>
      </c>
      <c r="P103" s="191">
        <v>0</v>
      </c>
      <c r="Q103" s="191">
        <f>ROUND(E103*P103,2)</f>
        <v>0</v>
      </c>
      <c r="R103" s="191"/>
      <c r="S103" s="191"/>
      <c r="T103" s="192">
        <v>0</v>
      </c>
      <c r="U103" s="191">
        <f>ROUND(E103*T103,2)</f>
        <v>0</v>
      </c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211</v>
      </c>
      <c r="AF103" s="169"/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ht="22.5" outlineLevel="1" x14ac:dyDescent="0.2">
      <c r="A104" s="170"/>
      <c r="B104" s="180"/>
      <c r="C104" s="202" t="s">
        <v>212</v>
      </c>
      <c r="D104" s="183"/>
      <c r="E104" s="187"/>
      <c r="F104" s="191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2"/>
      <c r="U104" s="191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 t="s">
        <v>112</v>
      </c>
      <c r="AF104" s="169">
        <v>0</v>
      </c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 x14ac:dyDescent="0.2">
      <c r="A105" s="170"/>
      <c r="B105" s="180"/>
      <c r="C105" s="202" t="s">
        <v>213</v>
      </c>
      <c r="D105" s="183"/>
      <c r="E105" s="187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2"/>
      <c r="U105" s="191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112</v>
      </c>
      <c r="AF105" s="169">
        <v>0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 x14ac:dyDescent="0.2">
      <c r="A106" s="170"/>
      <c r="B106" s="180"/>
      <c r="C106" s="202" t="s">
        <v>214</v>
      </c>
      <c r="D106" s="183"/>
      <c r="E106" s="187">
        <v>4.2865000000000002</v>
      </c>
      <c r="F106" s="191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91"/>
      <c r="S106" s="191"/>
      <c r="T106" s="192"/>
      <c r="U106" s="191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 t="s">
        <v>112</v>
      </c>
      <c r="AF106" s="169">
        <v>0</v>
      </c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 x14ac:dyDescent="0.2">
      <c r="A107" s="170">
        <v>31</v>
      </c>
      <c r="B107" s="180" t="s">
        <v>221</v>
      </c>
      <c r="C107" s="201" t="s">
        <v>222</v>
      </c>
      <c r="D107" s="182" t="s">
        <v>126</v>
      </c>
      <c r="E107" s="186">
        <v>4.2865000000000002</v>
      </c>
      <c r="F107" s="191">
        <v>12</v>
      </c>
      <c r="G107" s="191">
        <v>51.44</v>
      </c>
      <c r="H107" s="191">
        <v>0</v>
      </c>
      <c r="I107" s="191">
        <f>ROUND(E107*H107,2)</f>
        <v>0</v>
      </c>
      <c r="J107" s="191">
        <v>12</v>
      </c>
      <c r="K107" s="191">
        <f>ROUND(E107*J107,2)</f>
        <v>51.44</v>
      </c>
      <c r="L107" s="191">
        <v>21</v>
      </c>
      <c r="M107" s="191">
        <f>G107*(1+L107/100)</f>
        <v>62.242399999999996</v>
      </c>
      <c r="N107" s="191">
        <v>0</v>
      </c>
      <c r="O107" s="191">
        <f>ROUND(E107*N107,2)</f>
        <v>0</v>
      </c>
      <c r="P107" s="191">
        <v>0</v>
      </c>
      <c r="Q107" s="191">
        <f>ROUND(E107*P107,2)</f>
        <v>0</v>
      </c>
      <c r="R107" s="191"/>
      <c r="S107" s="191"/>
      <c r="T107" s="192">
        <v>0</v>
      </c>
      <c r="U107" s="191">
        <f>ROUND(E107*T107,2)</f>
        <v>0</v>
      </c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211</v>
      </c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ht="22.5" outlineLevel="1" x14ac:dyDescent="0.2">
      <c r="A108" s="170"/>
      <c r="B108" s="180"/>
      <c r="C108" s="202" t="s">
        <v>212</v>
      </c>
      <c r="D108" s="183"/>
      <c r="E108" s="187"/>
      <c r="F108" s="191"/>
      <c r="G108" s="191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2"/>
      <c r="U108" s="191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 t="s">
        <v>112</v>
      </c>
      <c r="AF108" s="169">
        <v>0</v>
      </c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 x14ac:dyDescent="0.2">
      <c r="A109" s="170"/>
      <c r="B109" s="180"/>
      <c r="C109" s="202" t="s">
        <v>213</v>
      </c>
      <c r="D109" s="183"/>
      <c r="E109" s="187"/>
      <c r="F109" s="191"/>
      <c r="G109" s="191"/>
      <c r="H109" s="191"/>
      <c r="I109" s="191"/>
      <c r="J109" s="191"/>
      <c r="K109" s="191"/>
      <c r="L109" s="191"/>
      <c r="M109" s="191"/>
      <c r="N109" s="191"/>
      <c r="O109" s="191"/>
      <c r="P109" s="191"/>
      <c r="Q109" s="191"/>
      <c r="R109" s="191"/>
      <c r="S109" s="191"/>
      <c r="T109" s="192"/>
      <c r="U109" s="191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 t="s">
        <v>112</v>
      </c>
      <c r="AF109" s="169">
        <v>0</v>
      </c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 x14ac:dyDescent="0.2">
      <c r="A110" s="170"/>
      <c r="B110" s="180"/>
      <c r="C110" s="202" t="s">
        <v>214</v>
      </c>
      <c r="D110" s="183"/>
      <c r="E110" s="187">
        <v>4.2865000000000002</v>
      </c>
      <c r="F110" s="191"/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1"/>
      <c r="S110" s="191"/>
      <c r="T110" s="192"/>
      <c r="U110" s="191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 t="s">
        <v>112</v>
      </c>
      <c r="AF110" s="169">
        <v>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outlineLevel="1" x14ac:dyDescent="0.2">
      <c r="A111" s="170">
        <v>32</v>
      </c>
      <c r="B111" s="180" t="s">
        <v>223</v>
      </c>
      <c r="C111" s="201" t="s">
        <v>224</v>
      </c>
      <c r="D111" s="182" t="s">
        <v>126</v>
      </c>
      <c r="E111" s="186">
        <v>4.2865000000000002</v>
      </c>
      <c r="F111" s="191">
        <v>145</v>
      </c>
      <c r="G111" s="191">
        <v>621.54</v>
      </c>
      <c r="H111" s="191">
        <v>0</v>
      </c>
      <c r="I111" s="191">
        <f>ROUND(E111*H111,2)</f>
        <v>0</v>
      </c>
      <c r="J111" s="191">
        <v>145</v>
      </c>
      <c r="K111" s="191">
        <f>ROUND(E111*J111,2)</f>
        <v>621.54</v>
      </c>
      <c r="L111" s="191">
        <v>21</v>
      </c>
      <c r="M111" s="191">
        <f>G111*(1+L111/100)</f>
        <v>752.06339999999989</v>
      </c>
      <c r="N111" s="191">
        <v>0</v>
      </c>
      <c r="O111" s="191">
        <f>ROUND(E111*N111,2)</f>
        <v>0</v>
      </c>
      <c r="P111" s="191">
        <v>0</v>
      </c>
      <c r="Q111" s="191">
        <f>ROUND(E111*P111,2)</f>
        <v>0</v>
      </c>
      <c r="R111" s="191"/>
      <c r="S111" s="191"/>
      <c r="T111" s="192">
        <v>0</v>
      </c>
      <c r="U111" s="191">
        <f>ROUND(E111*T111,2)</f>
        <v>0</v>
      </c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 t="s">
        <v>211</v>
      </c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ht="22.5" outlineLevel="1" x14ac:dyDescent="0.2">
      <c r="A112" s="170"/>
      <c r="B112" s="180"/>
      <c r="C112" s="202" t="s">
        <v>212</v>
      </c>
      <c r="D112" s="183"/>
      <c r="E112" s="187"/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2"/>
      <c r="U112" s="191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 t="s">
        <v>112</v>
      </c>
      <c r="AF112" s="169">
        <v>0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outlineLevel="1" x14ac:dyDescent="0.2">
      <c r="A113" s="170"/>
      <c r="B113" s="180"/>
      <c r="C113" s="202" t="s">
        <v>213</v>
      </c>
      <c r="D113" s="183"/>
      <c r="E113" s="187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2"/>
      <c r="U113" s="191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 t="s">
        <v>112</v>
      </c>
      <c r="AF113" s="169">
        <v>0</v>
      </c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outlineLevel="1" x14ac:dyDescent="0.2">
      <c r="A114" s="170"/>
      <c r="B114" s="180"/>
      <c r="C114" s="202" t="s">
        <v>214</v>
      </c>
      <c r="D114" s="183"/>
      <c r="E114" s="187">
        <v>4.2865000000000002</v>
      </c>
      <c r="F114" s="191"/>
      <c r="G114" s="191"/>
      <c r="H114" s="191"/>
      <c r="I114" s="191"/>
      <c r="J114" s="191"/>
      <c r="K114" s="191"/>
      <c r="L114" s="191"/>
      <c r="M114" s="191"/>
      <c r="N114" s="191"/>
      <c r="O114" s="191"/>
      <c r="P114" s="191"/>
      <c r="Q114" s="191"/>
      <c r="R114" s="191"/>
      <c r="S114" s="191"/>
      <c r="T114" s="192"/>
      <c r="U114" s="191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 t="s">
        <v>112</v>
      </c>
      <c r="AF114" s="169">
        <v>0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outlineLevel="1" x14ac:dyDescent="0.2">
      <c r="A115" s="170">
        <v>33</v>
      </c>
      <c r="B115" s="180" t="s">
        <v>225</v>
      </c>
      <c r="C115" s="201" t="s">
        <v>226</v>
      </c>
      <c r="D115" s="182" t="s">
        <v>126</v>
      </c>
      <c r="E115" s="186">
        <v>4.2865000000000002</v>
      </c>
      <c r="F115" s="191">
        <v>18</v>
      </c>
      <c r="G115" s="191">
        <v>77.16</v>
      </c>
      <c r="H115" s="191">
        <v>0</v>
      </c>
      <c r="I115" s="191">
        <f>ROUND(E115*H115,2)</f>
        <v>0</v>
      </c>
      <c r="J115" s="191">
        <v>18</v>
      </c>
      <c r="K115" s="191">
        <f>ROUND(E115*J115,2)</f>
        <v>77.16</v>
      </c>
      <c r="L115" s="191">
        <v>21</v>
      </c>
      <c r="M115" s="191">
        <f>G115*(1+L115/100)</f>
        <v>93.363599999999991</v>
      </c>
      <c r="N115" s="191">
        <v>0</v>
      </c>
      <c r="O115" s="191">
        <f>ROUND(E115*N115,2)</f>
        <v>0</v>
      </c>
      <c r="P115" s="191">
        <v>0</v>
      </c>
      <c r="Q115" s="191">
        <f>ROUND(E115*P115,2)</f>
        <v>0</v>
      </c>
      <c r="R115" s="191"/>
      <c r="S115" s="191"/>
      <c r="T115" s="192">
        <v>0</v>
      </c>
      <c r="U115" s="191">
        <f>ROUND(E115*T115,2)</f>
        <v>0</v>
      </c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 t="s">
        <v>211</v>
      </c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ht="22.5" outlineLevel="1" x14ac:dyDescent="0.2">
      <c r="A116" s="170"/>
      <c r="B116" s="180"/>
      <c r="C116" s="202" t="s">
        <v>212</v>
      </c>
      <c r="D116" s="183"/>
      <c r="E116" s="187"/>
      <c r="F116" s="191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191"/>
      <c r="S116" s="191"/>
      <c r="T116" s="192"/>
      <c r="U116" s="191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 t="s">
        <v>112</v>
      </c>
      <c r="AF116" s="169">
        <v>0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outlineLevel="1" x14ac:dyDescent="0.2">
      <c r="A117" s="170"/>
      <c r="B117" s="180"/>
      <c r="C117" s="202" t="s">
        <v>213</v>
      </c>
      <c r="D117" s="183"/>
      <c r="E117" s="187"/>
      <c r="F117" s="191"/>
      <c r="G117" s="191"/>
      <c r="H117" s="191"/>
      <c r="I117" s="191"/>
      <c r="J117" s="191"/>
      <c r="K117" s="191"/>
      <c r="L117" s="191"/>
      <c r="M117" s="191"/>
      <c r="N117" s="191"/>
      <c r="O117" s="191"/>
      <c r="P117" s="191"/>
      <c r="Q117" s="191"/>
      <c r="R117" s="191"/>
      <c r="S117" s="191"/>
      <c r="T117" s="192"/>
      <c r="U117" s="191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 t="s">
        <v>112</v>
      </c>
      <c r="AF117" s="169">
        <v>0</v>
      </c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 x14ac:dyDescent="0.2">
      <c r="A118" s="170"/>
      <c r="B118" s="180"/>
      <c r="C118" s="202" t="s">
        <v>214</v>
      </c>
      <c r="D118" s="183"/>
      <c r="E118" s="187">
        <v>4.2865000000000002</v>
      </c>
      <c r="F118" s="191"/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191"/>
      <c r="R118" s="191"/>
      <c r="S118" s="191"/>
      <c r="T118" s="192"/>
      <c r="U118" s="191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 t="s">
        <v>112</v>
      </c>
      <c r="AF118" s="169">
        <v>0</v>
      </c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outlineLevel="1" x14ac:dyDescent="0.2">
      <c r="A119" s="170">
        <v>34</v>
      </c>
      <c r="B119" s="180" t="s">
        <v>227</v>
      </c>
      <c r="C119" s="201" t="s">
        <v>228</v>
      </c>
      <c r="D119" s="182" t="s">
        <v>126</v>
      </c>
      <c r="E119" s="186">
        <v>4.2865000000000002</v>
      </c>
      <c r="F119" s="191">
        <v>200</v>
      </c>
      <c r="G119" s="191">
        <v>857.3</v>
      </c>
      <c r="H119" s="191">
        <v>0</v>
      </c>
      <c r="I119" s="191">
        <f>ROUND(E119*H119,2)</f>
        <v>0</v>
      </c>
      <c r="J119" s="191">
        <v>200</v>
      </c>
      <c r="K119" s="191">
        <f>ROUND(E119*J119,2)</f>
        <v>857.3</v>
      </c>
      <c r="L119" s="191">
        <v>21</v>
      </c>
      <c r="M119" s="191">
        <f>G119*(1+L119/100)</f>
        <v>1037.3329999999999</v>
      </c>
      <c r="N119" s="191">
        <v>0</v>
      </c>
      <c r="O119" s="191">
        <f>ROUND(E119*N119,2)</f>
        <v>0</v>
      </c>
      <c r="P119" s="191">
        <v>0</v>
      </c>
      <c r="Q119" s="191">
        <f>ROUND(E119*P119,2)</f>
        <v>0</v>
      </c>
      <c r="R119" s="191"/>
      <c r="S119" s="191"/>
      <c r="T119" s="192">
        <v>0</v>
      </c>
      <c r="U119" s="191">
        <f>ROUND(E119*T119,2)</f>
        <v>0</v>
      </c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 t="s">
        <v>211</v>
      </c>
      <c r="AF119" s="169"/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ht="22.5" outlineLevel="1" x14ac:dyDescent="0.2">
      <c r="A120" s="170"/>
      <c r="B120" s="180"/>
      <c r="C120" s="202" t="s">
        <v>212</v>
      </c>
      <c r="D120" s="183"/>
      <c r="E120" s="187"/>
      <c r="F120" s="191"/>
      <c r="G120" s="191"/>
      <c r="H120" s="191"/>
      <c r="I120" s="191"/>
      <c r="J120" s="191"/>
      <c r="K120" s="191"/>
      <c r="L120" s="191"/>
      <c r="M120" s="191"/>
      <c r="N120" s="191"/>
      <c r="O120" s="191"/>
      <c r="P120" s="191"/>
      <c r="Q120" s="191"/>
      <c r="R120" s="191"/>
      <c r="S120" s="191"/>
      <c r="T120" s="192"/>
      <c r="U120" s="191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 t="s">
        <v>112</v>
      </c>
      <c r="AF120" s="169">
        <v>0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 x14ac:dyDescent="0.2">
      <c r="A121" s="170"/>
      <c r="B121" s="180"/>
      <c r="C121" s="202" t="s">
        <v>213</v>
      </c>
      <c r="D121" s="183"/>
      <c r="E121" s="187"/>
      <c r="F121" s="191"/>
      <c r="G121" s="191"/>
      <c r="H121" s="191"/>
      <c r="I121" s="191"/>
      <c r="J121" s="191"/>
      <c r="K121" s="191"/>
      <c r="L121" s="191"/>
      <c r="M121" s="191"/>
      <c r="N121" s="191"/>
      <c r="O121" s="191"/>
      <c r="P121" s="191"/>
      <c r="Q121" s="191"/>
      <c r="R121" s="191"/>
      <c r="S121" s="191"/>
      <c r="T121" s="192"/>
      <c r="U121" s="191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 t="s">
        <v>112</v>
      </c>
      <c r="AF121" s="169">
        <v>0</v>
      </c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 x14ac:dyDescent="0.2">
      <c r="A122" s="195"/>
      <c r="B122" s="196"/>
      <c r="C122" s="204" t="s">
        <v>214</v>
      </c>
      <c r="D122" s="197"/>
      <c r="E122" s="198">
        <v>4.2865000000000002</v>
      </c>
      <c r="F122" s="199"/>
      <c r="G122" s="199"/>
      <c r="H122" s="199"/>
      <c r="I122" s="199"/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200"/>
      <c r="U122" s="19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 t="s">
        <v>112</v>
      </c>
      <c r="AF122" s="169">
        <v>0</v>
      </c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x14ac:dyDescent="0.2">
      <c r="A123" s="6"/>
      <c r="B123" s="7" t="s">
        <v>229</v>
      </c>
      <c r="C123" s="205" t="s">
        <v>229</v>
      </c>
      <c r="D123" s="9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v>15</v>
      </c>
      <c r="AD123">
        <v>21</v>
      </c>
    </row>
    <row r="124" spans="1:60" x14ac:dyDescent="0.2">
      <c r="C124" s="206"/>
      <c r="D124" s="164"/>
      <c r="AE124" t="s">
        <v>230</v>
      </c>
    </row>
    <row r="125" spans="1:60" x14ac:dyDescent="0.2">
      <c r="D125" s="164"/>
    </row>
    <row r="126" spans="1:60" x14ac:dyDescent="0.2">
      <c r="D126" s="164"/>
    </row>
    <row r="127" spans="1:60" x14ac:dyDescent="0.2">
      <c r="D127" s="164"/>
    </row>
    <row r="128" spans="1:60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ZL19 ZL19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'ZL19 ZL19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2015-08-19T11:24:53Z</cp:lastPrinted>
  <dcterms:created xsi:type="dcterms:W3CDTF">2009-04-08T07:15:50Z</dcterms:created>
  <dcterms:modified xsi:type="dcterms:W3CDTF">2015-08-19T11:25:03Z</dcterms:modified>
</cp:coreProperties>
</file>